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مخطط جانت" state="visible" r:id="rId4"/>
    <sheet sheetId="2" name="التعليمات" state="visible" r:id="rId5"/>
  </sheets>
  <calcPr calcId="171027"/>
</workbook>
</file>

<file path=xl/sharedStrings.xml><?xml version="1.0" encoding="utf-8"?>
<sst xmlns="http://schemas.openxmlformats.org/spreadsheetml/2006/main" count="63" uniqueCount="52">
  <si>
    <t>إطلاق منتج أو تطبيق</t>
  </si>
  <si>
    <t>بداية المشروع</t>
  </si>
  <si>
    <t>قالب مجاني من Planitude · planitude.app</t>
  </si>
  <si>
    <t>WBS</t>
  </si>
  <si>
    <t>المهمة</t>
  </si>
  <si>
    <t>البداية</t>
  </si>
  <si>
    <t>المدة (أيام عمل)</t>
  </si>
  <si>
    <t>النهاية</t>
  </si>
  <si>
    <t>المهام السابقة</t>
  </si>
  <si>
    <t>نسبة الإنجاز %</t>
  </si>
  <si>
    <t>1</t>
  </si>
  <si>
    <t>الاستراتيجية</t>
  </si>
  <si>
    <t>1.1</t>
  </si>
  <si>
    <t>أبحاث السوق</t>
  </si>
  <si>
    <t>1.2</t>
  </si>
  <si>
    <t>التموضع والتسعير</t>
  </si>
  <si>
    <t>1.3</t>
  </si>
  <si>
    <t>خطة الإطلاق</t>
  </si>
  <si>
    <t>2</t>
  </si>
  <si>
    <t>البناء</t>
  </si>
  <si>
    <t>2.1</t>
  </si>
  <si>
    <t>تطوير الحد الأدنى من المنتج (MVP)</t>
  </si>
  <si>
    <t>2.2</t>
  </si>
  <si>
    <t>الاختبار التجريبي (بيتا)</t>
  </si>
  <si>
    <t>2.3</t>
  </si>
  <si>
    <t>إصلاحات بناءً على الملاحظات</t>
  </si>
  <si>
    <t>3</t>
  </si>
  <si>
    <t>الدخول إلى السوق</t>
  </si>
  <si>
    <t>3.1</t>
  </si>
  <si>
    <t>صفحة الهبوط</t>
  </si>
  <si>
    <t>3.2</t>
  </si>
  <si>
    <t>المجموعة الصحفية</t>
  </si>
  <si>
    <t>3.3</t>
  </si>
  <si>
    <t>صفحة المتجر</t>
  </si>
  <si>
    <t>3.4</t>
  </si>
  <si>
    <t>التحضير للحملة</t>
  </si>
  <si>
    <t>3.1; 3.2</t>
  </si>
  <si>
    <t>4</t>
  </si>
  <si>
    <t>الإطلاق</t>
  </si>
  <si>
    <t>4.1</t>
  </si>
  <si>
    <t>يوم الإطلاق</t>
  </si>
  <si>
    <t>2.3; 3.3; 3.4; 1.3</t>
  </si>
  <si>
    <t>4.2</t>
  </si>
  <si>
    <t>حملة الإطلاق</t>
  </si>
  <si>
    <t>4.3</t>
  </si>
  <si>
    <t>مراجعة النتائج بعد 30 يومًا</t>
  </si>
  <si>
    <t>4.2FS+10</t>
  </si>
  <si>
    <t>1. اكتب تاريخ بدء المشروع في الخلية C2: تتحرك معه كل تواريخ الخطة.</t>
  </si>
  <si>
    <t>2. غيّر المدة في العمود D: يُعاد حساب تاريخ الانتهاء والمهام المعتمدة عليه، مع تخطي يومي الجمعة والسبت.</t>
  </si>
  <si>
    <t>3. يضم عمود «المهام السابقة» رموز WBS للمهام التي يعتمد عليها كل صف (SS = من البداية إلى البداية، ‎+10 = تأخير بأيام العمل).</t>
  </si>
  <si>
    <t>4. يرسم التنسيق الشرطي الأشرطة في الشبكة الأسبوعية، عمودًا لكل أسبوع: الأزرق للمهام، والداكن للمراحل، والذهبي للمعالم.</t>
  </si>
  <si>
    <t>5. عند إضافة صف، انسخ الصيغ من الصف الذي فوقه وحدّث المراجع إلى مهامه السابقة.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</si>
</sst>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ar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ar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1"/>
  <sheetViews>
    <sheetView workbookViewId="0" rightToLeft="1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1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46327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1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$C$2-WEEKDAY($C$2,1)+1</f>
        <v>46327</v>
      </c>
      <c r="I4" s="7">
        <f>H4+7</f>
        <v>46334</v>
      </c>
      <c r="J4" s="7">
        <f>I4+7</f>
        <v>46341</v>
      </c>
      <c r="K4" s="7">
        <f>J4+7</f>
        <v>46348</v>
      </c>
      <c r="L4" s="7">
        <f>K4+7</f>
        <v>46355</v>
      </c>
      <c r="M4" s="7">
        <f>L4+7</f>
        <v>46362</v>
      </c>
      <c r="N4" s="7">
        <f>M4+7</f>
        <v>46369</v>
      </c>
      <c r="O4" s="7">
        <f>N4+7</f>
        <v>46376</v>
      </c>
      <c r="P4" s="7">
        <f>O4+7</f>
        <v>46383</v>
      </c>
      <c r="Q4" s="7">
        <f>P4+7</f>
        <v>46390</v>
      </c>
      <c r="R4" s="7">
        <f>Q4+7</f>
        <v>46397</v>
      </c>
      <c r="S4" s="7">
        <f>R4+7</f>
        <v>46404</v>
      </c>
      <c r="T4" s="7">
        <f>S4+7</f>
        <v>46411</v>
      </c>
      <c r="U4" s="7">
        <f>T4+7</f>
        <v>46418</v>
      </c>
    </row>
    <row r="5" spans="1:21" x14ac:dyDescent="0.25">
      <c r="A5" s="8" t="s">
        <v>10</v>
      </c>
      <c r="B5" s="9" t="s">
        <v>11</v>
      </c>
      <c r="C5" s="10">
        <f>MIN(C6,C7,C8)</f>
        <v>46327</v>
      </c>
      <c r="D5" s="8">
        <f>_xlfn.NETWORKDAYS.INTL(C5,E5,7)</f>
        <v>10</v>
      </c>
      <c r="E5" s="10">
        <f>MAX(E6,E7,E8)</f>
        <v>46338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x14ac:dyDescent="0.25">
      <c r="A6" s="13" t="s">
        <v>12</v>
      </c>
      <c r="B6" s="14" t="s">
        <v>13</v>
      </c>
      <c r="C6" s="15">
        <f>_xlfn.WORKDAY.INTL($C$2-1,1,7)</f>
        <v>46327</v>
      </c>
      <c r="D6" s="13">
        <v>5</v>
      </c>
      <c r="E6" s="15">
        <f>_xlfn.WORKDAY.INTL(C6,D6-1,7)</f>
        <v>46331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13" t="s">
        <v>14</v>
      </c>
      <c r="B7" s="14" t="s">
        <v>15</v>
      </c>
      <c r="C7" s="15">
        <f>MAX(_xlfn.WORKDAY.INTL($C$2-1,1,7),_xlfn.WORKDAY.INTL(E6,1,7))</f>
        <v>46334</v>
      </c>
      <c r="D7" s="13">
        <v>3</v>
      </c>
      <c r="E7" s="15">
        <f>_xlfn.WORKDAY.INTL(C7,D7-1,7)</f>
        <v>46336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3" t="s">
        <v>16</v>
      </c>
      <c r="B8" s="14" t="s">
        <v>17</v>
      </c>
      <c r="C8" s="15">
        <f>MAX(_xlfn.WORKDAY.INTL($C$2-1,1,7),_xlfn.WORKDAY.INTL(E7,1,7))</f>
        <v>46337</v>
      </c>
      <c r="D8" s="13">
        <v>2</v>
      </c>
      <c r="E8" s="15">
        <f>_xlfn.WORKDAY.INTL(C8,D8-1,7)</f>
        <v>46338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8" t="s">
        <v>18</v>
      </c>
      <c r="B9" s="9" t="s">
        <v>19</v>
      </c>
      <c r="C9" s="10">
        <f>MIN(C10,C11,C12)</f>
        <v>46337</v>
      </c>
      <c r="D9" s="8">
        <f>_xlfn.NETWORKDAYS.INTL(C9,E9,7)</f>
        <v>35</v>
      </c>
      <c r="E9" s="10">
        <f>MAX(E10,E11,E12)</f>
        <v>46385</v>
      </c>
      <c r="F9" s="8"/>
      <c r="G9" s="11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x14ac:dyDescent="0.25">
      <c r="A10" s="13" t="s">
        <v>20</v>
      </c>
      <c r="B10" s="14" t="s">
        <v>21</v>
      </c>
      <c r="C10" s="15">
        <f>MAX(_xlfn.WORKDAY.INTL($C$2-1,1,7),_xlfn.WORKDAY.INTL(E7,1,7))</f>
        <v>46337</v>
      </c>
      <c r="D10" s="13">
        <v>20</v>
      </c>
      <c r="E10" s="15">
        <f>_xlfn.WORKDAY.INTL(C10,D10-1,7)</f>
        <v>46364</v>
      </c>
      <c r="F10" s="13" t="s">
        <v>14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13" t="s">
        <v>22</v>
      </c>
      <c r="B11" s="14" t="s">
        <v>23</v>
      </c>
      <c r="C11" s="15">
        <f>MAX(_xlfn.WORKDAY.INTL($C$2-1,1,7),_xlfn.WORKDAY.INTL(E10,1,7))</f>
        <v>46365</v>
      </c>
      <c r="D11" s="13">
        <v>10</v>
      </c>
      <c r="E11" s="15">
        <f>_xlfn.WORKDAY.INTL(C11,D11-1,7)</f>
        <v>46378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A12" s="13" t="s">
        <v>24</v>
      </c>
      <c r="B12" s="14" t="s">
        <v>25</v>
      </c>
      <c r="C12" s="15">
        <f>MAX(_xlfn.WORKDAY.INTL($C$2-1,1,7),_xlfn.WORKDAY.INTL(E11,1,7))</f>
        <v>46379</v>
      </c>
      <c r="D12" s="13">
        <v>5</v>
      </c>
      <c r="E12" s="15">
        <f>_xlfn.WORKDAY.INTL(C12,D12-1,7)</f>
        <v>46385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8" t="s">
        <v>26</v>
      </c>
      <c r="B13" s="9" t="s">
        <v>27</v>
      </c>
      <c r="C13" s="10">
        <f>MIN(C14,C15,C16,C17)</f>
        <v>46337</v>
      </c>
      <c r="D13" s="8">
        <f>_xlfn.NETWORKDAYS.INTL(C13,E13,7)</f>
        <v>23</v>
      </c>
      <c r="E13" s="10">
        <f>MAX(E14,E15,E16,E17)</f>
        <v>46369</v>
      </c>
      <c r="F13" s="8"/>
      <c r="G13" s="11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x14ac:dyDescent="0.25">
      <c r="A14" s="13" t="s">
        <v>28</v>
      </c>
      <c r="B14" s="14" t="s">
        <v>29</v>
      </c>
      <c r="C14" s="15">
        <f>MAX(_xlfn.WORKDAY.INTL($C$2-1,1,7),_xlfn.WORKDAY.INTL(E7,1,7))</f>
        <v>46337</v>
      </c>
      <c r="D14" s="13">
        <v>5</v>
      </c>
      <c r="E14" s="15">
        <f>_xlfn.WORKDAY.INTL(C14,D14-1,7)</f>
        <v>46343</v>
      </c>
      <c r="F14" s="13" t="s">
        <v>14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A15" s="13" t="s">
        <v>30</v>
      </c>
      <c r="B15" s="14" t="s">
        <v>31</v>
      </c>
      <c r="C15" s="15">
        <f>MAX(_xlfn.WORKDAY.INTL($C$2-1,1,7),_xlfn.WORKDAY.INTL(E7,1,7))</f>
        <v>46337</v>
      </c>
      <c r="D15" s="13">
        <v>3</v>
      </c>
      <c r="E15" s="15">
        <f>_xlfn.WORKDAY.INTL(C15,D15-1,7)</f>
        <v>46341</v>
      </c>
      <c r="F15" s="13" t="s">
        <v>14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x14ac:dyDescent="0.25">
      <c r="A16" s="13" t="s">
        <v>32</v>
      </c>
      <c r="B16" s="14" t="s">
        <v>33</v>
      </c>
      <c r="C16" s="15">
        <f>MAX(_xlfn.WORKDAY.INTL($C$2-1,1,7),_xlfn.WORKDAY.INTL(E10,1,7))</f>
        <v>46365</v>
      </c>
      <c r="D16" s="13">
        <v>3</v>
      </c>
      <c r="E16" s="15">
        <f>_xlfn.WORKDAY.INTL(C16,D16-1,7)</f>
        <v>46369</v>
      </c>
      <c r="F16" s="13" t="s">
        <v>20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5">
      <c r="A17" s="13" t="s">
        <v>34</v>
      </c>
      <c r="B17" s="14" t="s">
        <v>35</v>
      </c>
      <c r="C17" s="15">
        <f>MAX(_xlfn.WORKDAY.INTL($C$2-1,1,7),_xlfn.WORKDAY.INTL(E14,1,7),_xlfn.WORKDAY.INTL(E15,1,7))</f>
        <v>46344</v>
      </c>
      <c r="D17" s="13">
        <v>5</v>
      </c>
      <c r="E17" s="15">
        <f>_xlfn.WORKDAY.INTL(C17,D17-1,7)</f>
        <v>46350</v>
      </c>
      <c r="F17" s="13" t="s">
        <v>36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x14ac:dyDescent="0.25">
      <c r="A18" s="8" t="s">
        <v>37</v>
      </c>
      <c r="B18" s="9" t="s">
        <v>38</v>
      </c>
      <c r="C18" s="10">
        <f>MIN(C19,C20,C21)</f>
        <v>46385</v>
      </c>
      <c r="D18" s="8">
        <f>_xlfn.NETWORKDAYS.INTL(C18,E18,7)</f>
        <v>23</v>
      </c>
      <c r="E18" s="10">
        <f>MAX(E19,E20,E21)</f>
        <v>46415</v>
      </c>
      <c r="F18" s="8"/>
      <c r="G18" s="11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25">
      <c r="A19" s="13" t="s">
        <v>39</v>
      </c>
      <c r="B19" s="14" t="s">
        <v>40</v>
      </c>
      <c r="C19" s="15">
        <f>MAX(_xlfn.WORKDAY.INTL($C$2-1,1,7),E12,E16,E17,E8)</f>
        <v>46385</v>
      </c>
      <c r="D19" s="13">
        <v>0</v>
      </c>
      <c r="E19" s="15">
        <f>C19</f>
        <v>46385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25">
      <c r="A20" s="13" t="s">
        <v>42</v>
      </c>
      <c r="B20" s="14" t="s">
        <v>43</v>
      </c>
      <c r="C20" s="15">
        <f>MAX(_xlfn.WORKDAY.INTL($C$2-1,1,7),_xlfn.WORKDAY.INTL(E19,1,7))</f>
        <v>46386</v>
      </c>
      <c r="D20" s="13">
        <v>10</v>
      </c>
      <c r="E20" s="15">
        <f>_xlfn.WORKDAY.INTL(C20,D20-1,7)</f>
        <v>46399</v>
      </c>
      <c r="F20" s="13" t="s">
        <v>39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A21" s="13" t="s">
        <v>44</v>
      </c>
      <c r="B21" s="14" t="s">
        <v>45</v>
      </c>
      <c r="C21" s="15">
        <f>MAX(_xlfn.WORKDAY.INTL($C$2-1,1,7),_xlfn.WORKDAY.INTL(E20,11,7))</f>
        <v>46414</v>
      </c>
      <c r="D21" s="13">
        <v>2</v>
      </c>
      <c r="E21" s="15">
        <f>_xlfn.WORKDAY.INTL(C21,D21-1,7)</f>
        <v>46415</v>
      </c>
      <c r="F21" s="13" t="s">
        <v>46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</sheetData>
  <mergeCells count="2">
    <mergeCell ref="A1:G1"/>
    <mergeCell ref="A3:G3"/>
  </mergeCells>
  <conditionalFormatting sqref="H5:U21">
    <cfRule type="expression" dxfId="0" priority="1">
      <formula>AND($D5=0,$C5&gt;=H$4,$C5&lt;H$4+7)</formula>
    </cfRule>
  </conditionalFormatting>
  <conditionalFormatting sqref="H5:U5">
    <cfRule type="expression" dxfId="1" priority="2">
      <formula>AND($C5&lt;=H$4+4,$E5&gt;=H$4)</formula>
    </cfRule>
  </conditionalFormatting>
  <conditionalFormatting sqref="H9:U9">
    <cfRule type="expression" dxfId="2" priority="2">
      <formula>AND($C9&lt;=H$4+4,$E9&gt;=H$4)</formula>
    </cfRule>
  </conditionalFormatting>
  <conditionalFormatting sqref="H13:U13">
    <cfRule type="expression" dxfId="3" priority="2">
      <formula>AND($C13&lt;=H$4+4,$E13&gt;=H$4)</formula>
    </cfRule>
  </conditionalFormatting>
  <conditionalFormatting sqref="H18:U18">
    <cfRule type="expression" dxfId="4" priority="2">
      <formula>AND($C18&lt;=H$4+4,$E18&gt;=H$4)</formula>
    </cfRule>
  </conditionalFormatting>
  <conditionalFormatting sqref="H5:U21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 rightToLeft="1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47</v>
      </c>
    </row>
    <row r="4" spans="1:1" x14ac:dyDescent="0.25">
      <c r="A4" s="18" t="s">
        <v>48</v>
      </c>
    </row>
    <row r="5" spans="1:1" x14ac:dyDescent="0.25">
      <c r="A5" s="18" t="s">
        <v>49</v>
      </c>
    </row>
    <row r="6" spans="1:1" x14ac:dyDescent="0.25">
      <c r="A6" s="18" t="s">
        <v>50</v>
      </c>
    </row>
    <row r="7" spans="1:1" x14ac:dyDescent="0.25">
      <c r="A7" s="18" t="s">
        <v>51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مخطط جانت</vt:lpstr>
      <vt:lpstr>التعليمات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إطلاق منتج أو تطبيق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