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<sst xmlns="http://schemas.openxmlformats.org/spreadsheetml/2006/main" count="72" uniqueCount="57">
  <si>
    <t>Závěrečná práce nebo výzkum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</si>
  <si>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</si>
  <si>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</si>
  <si>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</si>
  <si>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</si>
  <si>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</si>
  <si>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</si>
  <si>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</si>
  <si>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</si>
  <si>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</si>
  <si>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</si>
  <si>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Projekt</t>
  </si>
  <si>
    <t>1.1</t>
  </si>
  <si>
    <t>Výběr tématu</t>
  </si>
  <si>
    <t>1.2</t>
  </si>
  <si>
    <t>Rešerše literatury</t>
  </si>
  <si>
    <t>1.3</t>
  </si>
  <si>
    <t>Sepsání projektu</t>
  </si>
  <si>
    <t>1.4</t>
  </si>
  <si>
    <t>Projekt schválen</t>
  </si>
  <si>
    <t>2</t>
  </si>
  <si>
    <t>Výzkum</t>
  </si>
  <si>
    <t>2.1</t>
  </si>
  <si>
    <t>Návrh metodologie</t>
  </si>
  <si>
    <t>2.2</t>
  </si>
  <si>
    <t>Sběr dat</t>
  </si>
  <si>
    <t>2.3</t>
  </si>
  <si>
    <t>Analýza dat</t>
  </si>
  <si>
    <t>3</t>
  </si>
  <si>
    <t>Psaní</t>
  </si>
  <si>
    <t>3.1</t>
  </si>
  <si>
    <t>Úvod a kapitola o literatuře</t>
  </si>
  <si>
    <t>3.2</t>
  </si>
  <si>
    <t>Kapitola o metodice</t>
  </si>
  <si>
    <t>3.3</t>
  </si>
  <si>
    <t>Kapitola o výsledcích</t>
  </si>
  <si>
    <t>3.4</t>
  </si>
  <si>
    <t>Diskuse a závěry</t>
  </si>
  <si>
    <t>3.3; 3.1</t>
  </si>
  <si>
    <t>3.5</t>
  </si>
  <si>
    <t>Revize s vedoucím</t>
  </si>
  <si>
    <t>3.4; 3.2</t>
  </si>
  <si>
    <t>3.6</t>
  </si>
  <si>
    <t>Formátování a bibliografie</t>
  </si>
  <si>
    <t>4</t>
  </si>
  <si>
    <t>Obhajoba</t>
  </si>
  <si>
    <t>4.1</t>
  </si>
  <si>
    <t>Práce odevzdána</t>
  </si>
  <si>
    <t>4.2</t>
  </si>
  <si>
    <t>Příprava prezentace</t>
  </si>
  <si>
    <t>4.3</t>
  </si>
  <si>
    <t>Obhajoba práce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</si>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</sst>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</row>
    <row r="5" spans="1:2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25</v>
      </c>
      <c r="E5" s="10">
        <f>MAX(E6,E7,E8,E9)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15</v>
      </c>
      <c r="E7" s="15">
        <f>WORKDAY(C7,D7-1)</f>
        <v>46353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x14ac:dyDescent="0.25">
      <c r="A8" s="13" t="s">
        <v>16</v>
      </c>
      <c r="B8" s="14" t="s">
        <v>17</v>
      </c>
      <c r="C8" s="15">
        <f>MAX(WORKDAY($C$2-1,1),WORKDAY(E7,1))</f>
        <v>46356</v>
      </c>
      <c r="D8" s="13">
        <v>5</v>
      </c>
      <c r="E8" s="15">
        <f>WORKDAY(C8,D8-1)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x14ac:dyDescent="0.25">
      <c r="A9" s="13" t="s">
        <v>18</v>
      </c>
      <c r="B9" s="14" t="s">
        <v>19</v>
      </c>
      <c r="C9" s="15">
        <f>MAX(WORKDAY($C$2-1,1),E8)</f>
        <v>46360</v>
      </c>
      <c r="D9" s="13">
        <v>0</v>
      </c>
      <c r="E9" s="15">
        <f>C9</f>
        <v>46360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x14ac:dyDescent="0.25">
      <c r="A10" s="8" t="s">
        <v>20</v>
      </c>
      <c r="B10" s="9" t="s">
        <v>21</v>
      </c>
      <c r="C10" s="10">
        <f>MIN(C11,C12,C13)</f>
        <v>46363</v>
      </c>
      <c r="D10" s="8">
        <f>NETWORKDAYS(C10,E10)</f>
        <v>35</v>
      </c>
      <c r="E10" s="10">
        <f>MAX(E11,E12,E13)</f>
        <v>46409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x14ac:dyDescent="0.25">
      <c r="A11" s="13" t="s">
        <v>22</v>
      </c>
      <c r="B11" s="14" t="s">
        <v>23</v>
      </c>
      <c r="C11" s="15">
        <f>MAX(WORKDAY($C$2-1,1),WORKDAY(E9,1))</f>
        <v>46363</v>
      </c>
      <c r="D11" s="13">
        <v>5</v>
      </c>
      <c r="E11" s="15">
        <f>WORKDAY(C11,D11-1)</f>
        <v>46367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x14ac:dyDescent="0.25">
      <c r="A12" s="13" t="s">
        <v>24</v>
      </c>
      <c r="B12" s="14" t="s">
        <v>25</v>
      </c>
      <c r="C12" s="15">
        <f>MAX(WORKDAY($C$2-1,1),WORKDAY(E11,1))</f>
        <v>46370</v>
      </c>
      <c r="D12" s="13">
        <v>20</v>
      </c>
      <c r="E12" s="15">
        <f>WORKDAY(C12,D12-1)</f>
        <v>46395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x14ac:dyDescent="0.25">
      <c r="A13" s="13" t="s">
        <v>26</v>
      </c>
      <c r="B13" s="14" t="s">
        <v>27</v>
      </c>
      <c r="C13" s="15">
        <f>MAX(WORKDAY($C$2-1,1),WORKDAY(E12,1))</f>
        <v>46398</v>
      </c>
      <c r="D13" s="13">
        <v>10</v>
      </c>
      <c r="E13" s="15">
        <f>WORKDAY(C13,D13-1)</f>
        <v>46409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x14ac:dyDescent="0.25">
      <c r="A14" s="8" t="s">
        <v>28</v>
      </c>
      <c r="B14" s="9" t="s">
        <v>29</v>
      </c>
      <c r="C14" s="10">
        <f>MIN(C15,C16,C17,C18,C19,C20)</f>
        <v>46363</v>
      </c>
      <c r="D14" s="8">
        <f>NETWORKDAYS(C14,E14)</f>
        <v>63</v>
      </c>
      <c r="E14" s="10">
        <f>MAX(E15,E16,E17,E18,E19,E20)</f>
        <v>46449</v>
      </c>
      <c r="F14" s="8"/>
      <c r="G14" s="11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A15" s="13" t="s">
        <v>30</v>
      </c>
      <c r="B15" s="14" t="s">
        <v>31</v>
      </c>
      <c r="C15" s="15">
        <f>MAX(WORKDAY($C$2-1,1),WORKDAY(E9,1))</f>
        <v>46363</v>
      </c>
      <c r="D15" s="13">
        <v>10</v>
      </c>
      <c r="E15" s="15">
        <f>WORKDAY(C15,D15-1)</f>
        <v>46374</v>
      </c>
      <c r="F15" s="13" t="s">
        <v>18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x14ac:dyDescent="0.25">
      <c r="A16" s="13" t="s">
        <v>32</v>
      </c>
      <c r="B16" s="14" t="s">
        <v>33</v>
      </c>
      <c r="C16" s="15">
        <f>MAX(WORKDAY($C$2-1,1),WORKDAY(E11,1))</f>
        <v>46370</v>
      </c>
      <c r="D16" s="13">
        <v>5</v>
      </c>
      <c r="E16" s="15">
        <f>WORKDAY(C16,D16-1)</f>
        <v>46374</v>
      </c>
      <c r="F16" s="13" t="s">
        <v>22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27" x14ac:dyDescent="0.25">
      <c r="A17" s="13" t="s">
        <v>34</v>
      </c>
      <c r="B17" s="14" t="s">
        <v>35</v>
      </c>
      <c r="C17" s="15">
        <f>MAX(WORKDAY($C$2-1,1),WORKDAY(E13,1))</f>
        <v>46412</v>
      </c>
      <c r="D17" s="13">
        <v>8</v>
      </c>
      <c r="E17" s="15">
        <f>WORKDAY(C17,D17-1)</f>
        <v>46421</v>
      </c>
      <c r="F17" s="13" t="s">
        <v>26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27" x14ac:dyDescent="0.25">
      <c r="A18" s="13" t="s">
        <v>36</v>
      </c>
      <c r="B18" s="14" t="s">
        <v>37</v>
      </c>
      <c r="C18" s="15">
        <f>MAX(WORKDAY($C$2-1,1),WORKDAY(E17,1),WORKDAY(E15,1))</f>
        <v>46422</v>
      </c>
      <c r="D18" s="13">
        <v>7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27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</row>
    <row r="20" spans="1:27" x14ac:dyDescent="0.25">
      <c r="A20" s="13" t="s">
        <v>42</v>
      </c>
      <c r="B20" s="14" t="s">
        <v>43</v>
      </c>
      <c r="C20" s="15">
        <f>MAX(WORKDAY($C$2-1,1),WORKDAY(E19,1))</f>
        <v>46447</v>
      </c>
      <c r="D20" s="13">
        <v>3</v>
      </c>
      <c r="E20" s="15">
        <f>WORKDAY(C20,D20-1)</f>
        <v>46449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x14ac:dyDescent="0.25">
      <c r="A21" s="8" t="s">
        <v>44</v>
      </c>
      <c r="B21" s="9" t="s">
        <v>45</v>
      </c>
      <c r="C21" s="10">
        <f>MIN(C22,C23,C24)</f>
        <v>46449</v>
      </c>
      <c r="D21" s="8">
        <f>NETWORKDAYS(C21,E21)</f>
        <v>6</v>
      </c>
      <c r="E21" s="10">
        <f>MAX(E22,E23,E24)</f>
        <v>46456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</row>
    <row r="22" spans="1:27" x14ac:dyDescent="0.25">
      <c r="A22" s="13" t="s">
        <v>46</v>
      </c>
      <c r="B22" s="14" t="s">
        <v>47</v>
      </c>
      <c r="C22" s="15">
        <f>MAX(WORKDAY($C$2-1,1),E20)</f>
        <v>46449</v>
      </c>
      <c r="D22" s="13">
        <v>0</v>
      </c>
      <c r="E22" s="15">
        <f>C22</f>
        <v>46449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27" x14ac:dyDescent="0.25">
      <c r="A23" s="13" t="s">
        <v>48</v>
      </c>
      <c r="B23" s="14" t="s">
        <v>49</v>
      </c>
      <c r="C23" s="15">
        <f>MAX(WORKDAY($C$2-1,1),WORKDAY(E22,1))</f>
        <v>46450</v>
      </c>
      <c r="D23" s="13">
        <v>5</v>
      </c>
      <c r="E23" s="15">
        <f>WORKDAY(C23,D23-1)</f>
        <v>46456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27" x14ac:dyDescent="0.25">
      <c r="A24" s="13" t="s">
        <v>50</v>
      </c>
      <c r="B24" s="14" t="s">
        <v>51</v>
      </c>
      <c r="C24" s="15">
        <f>MAX(WORKDAY($C$2-1,1),E23)</f>
        <v>46456</v>
      </c>
      <c r="D24" s="13">
        <v>0</v>
      </c>
      <c r="E24" s="15">
        <f>C24</f>
        <v>46456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</sheetData>
  <mergeCells count="2">
    <mergeCell ref="A1:G1"/>
    <mergeCell ref="A3:G3"/>
  </mergeCells>
  <conditionalFormatting sqref="H5:AA24">
    <cfRule type="expression" dxfId="0" priority="1">
      <formula>AND($D5=0,$C5&gt;=H$4,$C5&lt;H$4+7)</formula>
    </cfRule>
  </conditionalFormatting>
  <conditionalFormatting sqref="H5:AA5">
    <cfRule type="expression" dxfId="1" priority="2">
      <formula>AND($C5&lt;=H$4+4,$E5&gt;=H$4)</formula>
    </cfRule>
  </conditionalFormatting>
  <conditionalFormatting sqref="H10:AA10">
    <cfRule type="expression" dxfId="2" priority="2">
      <formula>AND($C10&lt;=H$4+4,$E10&gt;=H$4)</formula>
    </cfRule>
  </conditionalFormatting>
  <conditionalFormatting sqref="H14:AA14">
    <cfRule type="expression" dxfId="3" priority="2">
      <formula>AND($C14&lt;=H$4+4,$E14&gt;=H$4)</formula>
    </cfRule>
  </conditionalFormatting>
  <conditionalFormatting sqref="H21:AA21">
    <cfRule type="expression" dxfId="4" priority="2">
      <formula>AND($C21&lt;=H$4+4,$E21&gt;=H$4)</formula>
    </cfRule>
  </conditionalFormatting>
  <conditionalFormatting sqref="H5:AA24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Závěrečná práce nebo výzkum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