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Vejledning" state="visible" r:id="rId5"/>
  </sheets>
  <calcPr calcId="171027"/>
</workbook>
</file>

<file path=xl/sharedStrings.xml><?xml version="1.0" encoding="utf-8"?>
<sst xmlns="http://schemas.openxmlformats.org/spreadsheetml/2006/main" count="61" uniqueCount="49">
  <si>
    <t>Kontorflytning</t>
  </si>
  <si>
    <t>Projektstart</t>
  </si>
  <si>
    <t>Gratis skabelon fra Planitude · planitude.app</t>
  </si>
  <si>
    <t>WBS</t>
  </si>
  <si>
    <t>Opgave</t>
  </si>
  <si>
    <t>Start</t>
  </si>
  <si>
    <t>Varighed (arbejdsdage)</t>
  </si>
  <si>
    <t>Slut</t>
  </si>
  <si>
    <t>Forgængere</t>
  </si>
  <si>
    <t>% færdig</t>
  </si>
  <si>
    <t>1</t>
  </si>
  <si>
    <t>Planlægning</t>
  </si>
  <si>
    <t>1.1</t>
  </si>
  <si>
    <t>Behovsanalyse</t>
  </si>
  <si>
    <t>1.2</t>
  </si>
  <si>
    <t>Find nyt kontor</t>
  </si>
  <si>
    <t>1.3</t>
  </si>
  <si>
    <t>Lejekontrakt underskrevet</t>
  </si>
  <si>
    <t>2</t>
  </si>
  <si>
    <t>Forberedelser</t>
  </si>
  <si>
    <t>2.1</t>
  </si>
  <si>
    <t>Indretning af lokalerne</t>
  </si>
  <si>
    <t>2.2</t>
  </si>
  <si>
    <t>Netværk, telefoni og IT</t>
  </si>
  <si>
    <t>2.3</t>
  </si>
  <si>
    <t>Møbelbestilling</t>
  </si>
  <si>
    <t>2.4</t>
  </si>
  <si>
    <t>Underret kunder og leverandører</t>
  </si>
  <si>
    <t>2.5</t>
  </si>
  <si>
    <t>Adresseændring og formaliteter</t>
  </si>
  <si>
    <t>3</t>
  </si>
  <si>
    <t>Flytning</t>
  </si>
  <si>
    <t>3.1</t>
  </si>
  <si>
    <t>Pakning</t>
  </si>
  <si>
    <t>3.2</t>
  </si>
  <si>
    <t>Flyttedag</t>
  </si>
  <si>
    <t>3.1; 2.2; 2.4</t>
  </si>
  <si>
    <t>3.3</t>
  </si>
  <si>
    <t>Udpakning og opsætning</t>
  </si>
  <si>
    <t>3.2; 2.3</t>
  </si>
  <si>
    <t>3.4</t>
  </si>
  <si>
    <t>Aflevering af det gamle kontor</t>
  </si>
  <si>
    <t>3.5</t>
  </si>
  <si>
    <t>Op at køre på det nye kontor</t>
  </si>
  <si>
    <t>1. Skriv projektets startdato i celle C2: alle datoer i planen flytter sig med.</t>
  </si>
  <si>
    <t>2. Ret en varighed i kolonne D: slutdatoen og de opgaver, der afhænger af den, genberegnes, og lørdage og søndage springes over.</t>
  </si>
  <si>
    <t>3. Kolonnen Forgængere angiver WBS-koderne for de opgaver, hver række afhænger af (SS = start-til-start, +10 = forsinkelse i arbejdsdage).</t>
  </si>
  <si>
    <t>4. Bjælkerne til højre tegnes med betinget formatering, én kolonne pr. uge: blå for opgaver, mørk for faser og guld for milepæle.</t>
  </si>
  <si>
    <t>5. Når du tilføjer en række, kopierer du formlerne fra rækken ovenover og opdaterer henvisningerne til dens forgængere.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</si>
</sst>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6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a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a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6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6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</row>
    <row r="5" spans="1:16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18</v>
      </c>
      <c r="E5" s="10">
        <f>MAX(E6,E7,E8)</f>
        <v>46351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5">
      <c r="A6" s="13" t="s">
        <v>12</v>
      </c>
      <c r="B6" s="14" t="s">
        <v>13</v>
      </c>
      <c r="C6" s="15">
        <f>WORKDAY($C$2-1,1)</f>
        <v>46328</v>
      </c>
      <c r="D6" s="13">
        <v>3</v>
      </c>
      <c r="E6" s="15">
        <f>WORKDAY(C6,D6-1)</f>
        <v>46330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5">
      <c r="A7" s="13" t="s">
        <v>14</v>
      </c>
      <c r="B7" s="14" t="s">
        <v>15</v>
      </c>
      <c r="C7" s="15">
        <f>MAX(WORKDAY($C$2-1,1),WORKDAY(E6,1))</f>
        <v>46331</v>
      </c>
      <c r="D7" s="13">
        <v>15</v>
      </c>
      <c r="E7" s="15">
        <f>WORKDAY(C7,D7-1)</f>
        <v>46351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3" t="s">
        <v>16</v>
      </c>
      <c r="B8" s="14" t="s">
        <v>17</v>
      </c>
      <c r="C8" s="15">
        <f>MAX(WORKDAY($C$2-1,1),E7)</f>
        <v>46351</v>
      </c>
      <c r="D8" s="13">
        <v>0</v>
      </c>
      <c r="E8" s="15">
        <f>C8</f>
        <v>46351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8" t="s">
        <v>18</v>
      </c>
      <c r="B9" s="9" t="s">
        <v>19</v>
      </c>
      <c r="C9" s="10">
        <f>MIN(C10,C11,C12,C13,C14)</f>
        <v>46352</v>
      </c>
      <c r="D9" s="8">
        <f>NETWORKDAYS(C9,E9)</f>
        <v>15</v>
      </c>
      <c r="E9" s="10">
        <f>MAX(E10,E11,E12,E13,E14)</f>
        <v>46372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5">
      <c r="A10" s="13" t="s">
        <v>20</v>
      </c>
      <c r="B10" s="14" t="s">
        <v>21</v>
      </c>
      <c r="C10" s="15">
        <f>MAX(WORKDAY($C$2-1,1),WORKDAY(E8,1))</f>
        <v>46352</v>
      </c>
      <c r="D10" s="13">
        <v>5</v>
      </c>
      <c r="E10" s="15">
        <f>WORKDAY(C10,D10-1)</f>
        <v>46358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5">
      <c r="A11" s="13" t="s">
        <v>22</v>
      </c>
      <c r="B11" s="14" t="s">
        <v>23</v>
      </c>
      <c r="C11" s="15">
        <f>MAX(WORKDAY($C$2-1,1),WORKDAY(E10,1))</f>
        <v>46359</v>
      </c>
      <c r="D11" s="13">
        <v>5</v>
      </c>
      <c r="E11" s="15">
        <f>WORKDAY(C11,D11-1)</f>
        <v>46365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25">
      <c r="A12" s="13" t="s">
        <v>24</v>
      </c>
      <c r="B12" s="14" t="s">
        <v>25</v>
      </c>
      <c r="C12" s="15">
        <f>MAX(WORKDAY($C$2-1,1),WORKDAY(E10,1))</f>
        <v>46359</v>
      </c>
      <c r="D12" s="13">
        <v>10</v>
      </c>
      <c r="E12" s="15">
        <f>WORKDAY(C12,D12-1)</f>
        <v>46372</v>
      </c>
      <c r="F12" s="13" t="s">
        <v>20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25">
      <c r="A13" s="13" t="s">
        <v>26</v>
      </c>
      <c r="B13" s="14" t="s">
        <v>27</v>
      </c>
      <c r="C13" s="15">
        <f>MAX(WORKDAY($C$2-1,1),WORKDAY(E8,1))</f>
        <v>46352</v>
      </c>
      <c r="D13" s="13">
        <v>2</v>
      </c>
      <c r="E13" s="15">
        <f>WORKDAY(C13,D13-1)</f>
        <v>46353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25">
      <c r="A14" s="13" t="s">
        <v>28</v>
      </c>
      <c r="B14" s="14" t="s">
        <v>29</v>
      </c>
      <c r="C14" s="15">
        <f>MAX(WORKDAY($C$2-1,1),WORKDAY(E8,1))</f>
        <v>46352</v>
      </c>
      <c r="D14" s="13">
        <v>3</v>
      </c>
      <c r="E14" s="15">
        <f>WORKDAY(C14,D14-1)</f>
        <v>46356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25">
      <c r="A15" s="8" t="s">
        <v>30</v>
      </c>
      <c r="B15" s="9" t="s">
        <v>31</v>
      </c>
      <c r="C15" s="10">
        <f>MIN(C16,C17,C18,C19,C20)</f>
        <v>46359</v>
      </c>
      <c r="D15" s="8">
        <f>NETWORKDAYS(C15,E15)</f>
        <v>13</v>
      </c>
      <c r="E15" s="10">
        <f>MAX(E16,E17,E18,E19,E20)</f>
        <v>46377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25">
      <c r="A16" s="13" t="s">
        <v>32</v>
      </c>
      <c r="B16" s="14" t="s">
        <v>33</v>
      </c>
      <c r="C16" s="15">
        <f>MAX(WORKDAY($C$2-1,1),WORKDAY(E10,1))</f>
        <v>46359</v>
      </c>
      <c r="D16" s="13">
        <v>3</v>
      </c>
      <c r="E16" s="15">
        <f>WORKDAY(C16,D16-1)</f>
        <v>46363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25">
      <c r="A17" s="13" t="s">
        <v>34</v>
      </c>
      <c r="B17" s="14" t="s">
        <v>35</v>
      </c>
      <c r="C17" s="15">
        <f>MAX(WORKDAY($C$2-1,1),WORKDAY(E16,1),WORKDAY(E11,1),WORKDAY(E13,1))</f>
        <v>46366</v>
      </c>
      <c r="D17" s="13">
        <v>1</v>
      </c>
      <c r="E17" s="15">
        <f>WORKDAY(C17,D17-1)</f>
        <v>46366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13" t="s">
        <v>37</v>
      </c>
      <c r="B18" s="14" t="s">
        <v>38</v>
      </c>
      <c r="C18" s="15">
        <f>MAX(WORKDAY($C$2-1,1),WORKDAY(E17,1),WORKDAY(E12,1))</f>
        <v>46373</v>
      </c>
      <c r="D18" s="13">
        <v>3</v>
      </c>
      <c r="E18" s="15">
        <f>WORKDAY(C18,D18-1)</f>
        <v>46377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3" t="s">
        <v>40</v>
      </c>
      <c r="B19" s="14" t="s">
        <v>41</v>
      </c>
      <c r="C19" s="15">
        <f>MAX(WORKDAY($C$2-1,1),WORKDAY(E17,1))</f>
        <v>46367</v>
      </c>
      <c r="D19" s="13">
        <v>2</v>
      </c>
      <c r="E19" s="15">
        <f>WORKDAY(C19,D19-1)</f>
        <v>46370</v>
      </c>
      <c r="F19" s="13" t="s">
        <v>34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</row>
    <row r="20" spans="1:16" x14ac:dyDescent="0.25">
      <c r="A20" s="13" t="s">
        <v>42</v>
      </c>
      <c r="B20" s="14" t="s">
        <v>43</v>
      </c>
      <c r="C20" s="15">
        <f>MAX(WORKDAY($C$2-1,1),E18)</f>
        <v>46377</v>
      </c>
      <c r="D20" s="13">
        <v>0</v>
      </c>
      <c r="E20" s="15">
        <f>C20</f>
        <v>46377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</row>
  </sheetData>
  <mergeCells count="2">
    <mergeCell ref="A1:G1"/>
    <mergeCell ref="A3:G3"/>
  </mergeCells>
  <conditionalFormatting sqref="H5:P20">
    <cfRule type="expression" dxfId="0" priority="1">
      <formula>AND($D5=0,$C5&gt;=H$4,$C5&lt;H$4+7)</formula>
    </cfRule>
  </conditionalFormatting>
  <conditionalFormatting sqref="H5:P5">
    <cfRule type="expression" dxfId="1" priority="2">
      <formula>AND($C5&lt;=H$4+4,$E5&gt;=H$4)</formula>
    </cfRule>
  </conditionalFormatting>
  <conditionalFormatting sqref="H9:P9">
    <cfRule type="expression" dxfId="2" priority="2">
      <formula>AND($C9&lt;=H$4+4,$E9&gt;=H$4)</formula>
    </cfRule>
  </conditionalFormatting>
  <conditionalFormatting sqref="H15:P15">
    <cfRule type="expression" dxfId="3" priority="2">
      <formula>AND($C15&lt;=H$4+4,$E15&gt;=H$4)</formula>
    </cfRule>
  </conditionalFormatting>
  <conditionalFormatting sqref="H5:P20">
    <cfRule type="expression" dxfId="4" priority="3">
      <formula>AND($G5&gt;0,AND($C5&lt;=H$4+4,$E5&gt;=H$4),H$4&lt;$C5+($E5-$C5+1)*$G5)</formula>
    </cfRule>
    <cfRule type="expression" dxfId="5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44</v>
      </c>
    </row>
    <row r="4" spans="1:1" x14ac:dyDescent="0.25">
      <c r="A4" s="18" t="s">
        <v>45</v>
      </c>
    </row>
    <row r="5" spans="1:1" x14ac:dyDescent="0.25">
      <c r="A5" s="18" t="s">
        <v>46</v>
      </c>
    </row>
    <row r="6" spans="1:1" x14ac:dyDescent="0.25">
      <c r="A6" s="18" t="s">
        <v>47</v>
      </c>
    </row>
    <row r="7" spans="1:1" x14ac:dyDescent="0.25">
      <c r="A7" s="18" t="s">
        <v>48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Vejledning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Kontorflytning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