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Anleitung" state="visible" r:id="rId5"/>
  </sheets>
  <calcPr calcId="171027"/>
</workbook>
</file>

<file path=xl/sharedStrings.xml><?xml version="1.0" encoding="utf-8"?>
<sst xmlns="http://schemas.openxmlformats.org/spreadsheetml/2006/main" count="74" uniqueCount="60">
  <si>
    <t>Website-Launch</t>
  </si>
  <si>
    <t>Projektbeginn</t>
  </si>
  <si>
    <t>Kostenlose Vorlage von Planitude · planitude.app</t>
  </si>
  <si>
    <t>PSP-Nr.</t>
  </si>
  <si>
    <t>Vorgang</t>
  </si>
  <si>
    <t>Anfang</t>
  </si>
  <si>
    <t>Dauer (Arbeitstage)</t>
  </si>
  <si>
    <t>Ende</t>
  </si>
  <si>
    <t>Vorgänger</t>
  </si>
  <si>
    <t>% abgeschlossen</t>
  </si>
  <si>
    <t>1</t>
  </si>
  <si>
    <t>Analyse</t>
  </si>
  <si>
    <t>1.1</t>
  </si>
  <si>
    <t>Kick-off-Meeting</t>
  </si>
  <si>
    <t>1.2</t>
  </si>
  <si>
    <t>Ziele und Anforderungen</t>
  </si>
  <si>
    <t>1.3</t>
  </si>
  <si>
    <t>Sitemap und Content-Plan</t>
  </si>
  <si>
    <t>2</t>
  </si>
  <si>
    <t>Design</t>
  </si>
  <si>
    <t>2.1</t>
  </si>
  <si>
    <t>Wireframes</t>
  </si>
  <si>
    <t>2.2</t>
  </si>
  <si>
    <t>Visual Design</t>
  </si>
  <si>
    <t>2.3</t>
  </si>
  <si>
    <t>Design freigegeben</t>
  </si>
  <si>
    <t>3</t>
  </si>
  <si>
    <t>Inhalte</t>
  </si>
  <si>
    <t>3.1</t>
  </si>
  <si>
    <t>Texte</t>
  </si>
  <si>
    <t>3.2</t>
  </si>
  <si>
    <t>Fotos und Medien</t>
  </si>
  <si>
    <t>4</t>
  </si>
  <si>
    <t>Entwicklung</t>
  </si>
  <si>
    <t>4.1</t>
  </si>
  <si>
    <t>Hosting und CMS</t>
  </si>
  <si>
    <t>4.2</t>
  </si>
  <si>
    <t>Frontend-Entwicklung</t>
  </si>
  <si>
    <t>2.3; 4.1</t>
  </si>
  <si>
    <t>4.3</t>
  </si>
  <si>
    <t>Inhalte einpflegen</t>
  </si>
  <si>
    <t>4.2; 3.1; 3.2</t>
  </si>
  <si>
    <t>4.4</t>
  </si>
  <si>
    <t>SEO und Analytics</t>
  </si>
  <si>
    <t>5</t>
  </si>
  <si>
    <t>Launch</t>
  </si>
  <si>
    <t>5.1</t>
  </si>
  <si>
    <t>Tests und Qualitätssicherung</t>
  </si>
  <si>
    <t>5.2</t>
  </si>
  <si>
    <t>Korrekturen</t>
  </si>
  <si>
    <t>5.3</t>
  </si>
  <si>
    <t>Go-live</t>
  </si>
  <si>
    <t>5.2; 4.4</t>
  </si>
  <si>
    <t>5.4</t>
  </si>
  <si>
    <t>Review nach dem Launch</t>
  </si>
  <si>
    <t>1. Geben Sie den Projektbeginn in Zelle C2 ein: Alle Termine des Plans verschieben sich mit.</t>
  </si>
  <si>
    <t>2. Ändern Sie eine Dauer in Spalte D: Das Ende und die davon abhängigen Vorgänge werden neu berechnet, Samstage und Sonntage werden übersprungen.</t>
  </si>
  <si>
    <t>3. Die Spalte Vorgänger enthält die PSP-Nummern der Vorgänge, von denen eine Zeile abhängt (SS = Anfang-Anfang, +10 = Zeitabstand in Arbeitstagen).</t>
  </si>
  <si>
    <t>4. Die Balken rechts entstehen durch bedingte Formatierung, eine Spalte pro Woche: blau für Vorgänge, dunkel für Phasen, gold für Meilensteine.</t>
  </si>
  <si>
    <t>5. Wenn Sie eine Zeile einfügen, kopieren Sie die Formeln aus der Zeile darüber und passen Sie die Bezüge auf die Vorgänger 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</si>
</sst>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7</v>
      </c>
      <c r="E5" s="10">
        <f>MAX(E6,E7,E8)</f>
        <v>46336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1</v>
      </c>
      <c r="E6" s="15">
        <f>WORKDAY(C6,D6-1)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46329</v>
      </c>
      <c r="D7" s="13">
        <v>3</v>
      </c>
      <c r="E7" s="15">
        <f>WORKDAY(C7,D7-1)</f>
        <v>46331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46332</v>
      </c>
      <c r="D8" s="13">
        <v>3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8" t="s">
        <v>18</v>
      </c>
      <c r="B9" s="9" t="s">
        <v>19</v>
      </c>
      <c r="C9" s="10">
        <f>MIN(C10,C11,C12)</f>
        <v>46337</v>
      </c>
      <c r="D9" s="8">
        <f>NETWORKDAYS(C9,E9)</f>
        <v>13</v>
      </c>
      <c r="E9" s="10">
        <f>MAX(E10,E11,E12)</f>
        <v>46353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13" t="s">
        <v>20</v>
      </c>
      <c r="B10" s="14" t="s">
        <v>21</v>
      </c>
      <c r="C10" s="15">
        <f>MAX(WORKDAY($C$2-1,1),WORKDAY(E8,1))</f>
        <v>46337</v>
      </c>
      <c r="D10" s="13">
        <v>5</v>
      </c>
      <c r="E10" s="15">
        <f>WORKDAY(C10,D10-1)</f>
        <v>46343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MAX(WORKDAY($C$2-1,1),WORKDAY(E10,1))</f>
        <v>46344</v>
      </c>
      <c r="D11" s="13">
        <v>8</v>
      </c>
      <c r="E11" s="15">
        <f>WORKDAY(C11,D11-1)</f>
        <v>46353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MAX(WORKDAY($C$2-1,1),E11)</f>
        <v>46353</v>
      </c>
      <c r="D12" s="13">
        <v>0</v>
      </c>
      <c r="E12" s="15">
        <f>C12</f>
        <v>46353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8" t="s">
        <v>26</v>
      </c>
      <c r="B13" s="9" t="s">
        <v>27</v>
      </c>
      <c r="C13" s="10">
        <f>MIN(C14,C15)</f>
        <v>46337</v>
      </c>
      <c r="D13" s="8">
        <f>NETWORKDAYS(C13,E13)</f>
        <v>8</v>
      </c>
      <c r="E13" s="10">
        <f>MAX(E14,E15)</f>
        <v>46346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MAX(WORKDAY($C$2-1,1),WORKDAY(E8,1))</f>
        <v>46337</v>
      </c>
      <c r="D14" s="13">
        <v>8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8" t="s">
        <v>32</v>
      </c>
      <c r="B16" s="9" t="s">
        <v>33</v>
      </c>
      <c r="C16" s="10">
        <f>MIN(C17,C18,C19,C20)</f>
        <v>46332</v>
      </c>
      <c r="D16" s="8">
        <f>NETWORKDAYS(C16,E16)</f>
        <v>32</v>
      </c>
      <c r="E16" s="10">
        <f>MAX(E17,E18,E19,E20)</f>
        <v>46377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34</v>
      </c>
      <c r="B17" s="14" t="s">
        <v>35</v>
      </c>
      <c r="C17" s="15">
        <f>MAX(WORKDAY($C$2-1,1),WORKDAY(E7,1))</f>
        <v>46332</v>
      </c>
      <c r="D17" s="13">
        <v>3</v>
      </c>
      <c r="E17" s="15">
        <f>WORKDAY(C17,D17-1)</f>
        <v>46336</v>
      </c>
      <c r="F17" s="13" t="s">
        <v>14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36</v>
      </c>
      <c r="B18" s="14" t="s">
        <v>37</v>
      </c>
      <c r="C18" s="15">
        <f>MAX(WORKDAY($C$2-1,1),WORKDAY(E12,1),WORKDAY(E17,1))</f>
        <v>46356</v>
      </c>
      <c r="D18" s="13">
        <v>10</v>
      </c>
      <c r="E18" s="15">
        <f>WORKDAY(C18,D18-1)</f>
        <v>46367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MAX(WORKDAY($C$2-1,1),WORKDAY(E18,1),WORKDAY(E14,1),WORKDAY(E15,1))</f>
        <v>46370</v>
      </c>
      <c r="D19" s="13">
        <v>4</v>
      </c>
      <c r="E19" s="15">
        <f>WORKDAY(C19,D19-1)</f>
        <v>46373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13" t="s">
        <v>42</v>
      </c>
      <c r="B20" s="14" t="s">
        <v>43</v>
      </c>
      <c r="C20" s="15">
        <f>MAX(WORKDAY($C$2-1,1),WORKDAY(E19,1))</f>
        <v>46374</v>
      </c>
      <c r="D20" s="13">
        <v>2</v>
      </c>
      <c r="E20" s="15">
        <f>WORKDAY(C20,D20-1)</f>
        <v>46377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8" t="s">
        <v>44</v>
      </c>
      <c r="B21" s="9" t="s">
        <v>45</v>
      </c>
      <c r="C21" s="10">
        <f>MIN(C22,C23,C24,C25)</f>
        <v>46374</v>
      </c>
      <c r="D21" s="8">
        <f>NETWORKDAYS(C21,E21)</f>
        <v>9</v>
      </c>
      <c r="E21" s="10">
        <f>MAX(E22,E23,E24,E25)</f>
        <v>46386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3" t="s">
        <v>46</v>
      </c>
      <c r="B22" s="14" t="s">
        <v>47</v>
      </c>
      <c r="C22" s="15">
        <f>MAX(WORKDAY($C$2-1,1),WORKDAY(E19,1))</f>
        <v>46374</v>
      </c>
      <c r="D22" s="13">
        <v>4</v>
      </c>
      <c r="E22" s="15">
        <f>WORKDAY(C22,D22-1)</f>
        <v>46379</v>
      </c>
      <c r="F22" s="13" t="s">
        <v>39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3" t="s">
        <v>48</v>
      </c>
      <c r="B23" s="14" t="s">
        <v>49</v>
      </c>
      <c r="C23" s="15">
        <f>MAX(WORKDAY($C$2-1,1),WORKDAY(E22,1))</f>
        <v>46380</v>
      </c>
      <c r="D23" s="13">
        <v>3</v>
      </c>
      <c r="E23" s="15">
        <f>WORKDAY(C23,D23-1)</f>
        <v>46384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3" t="s">
        <v>50</v>
      </c>
      <c r="B24" s="14" t="s">
        <v>51</v>
      </c>
      <c r="C24" s="15">
        <f>MAX(WORKDAY($C$2-1,1),E23,E20)</f>
        <v>46384</v>
      </c>
      <c r="D24" s="13">
        <v>0</v>
      </c>
      <c r="E24" s="15">
        <f>C24</f>
        <v>46384</v>
      </c>
      <c r="F24" s="13" t="s">
        <v>52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3" t="s">
        <v>53</v>
      </c>
      <c r="B25" s="14" t="s">
        <v>54</v>
      </c>
      <c r="C25" s="15">
        <f>MAX(WORKDAY($C$2-1,1),WORKDAY(E24,1))</f>
        <v>46385</v>
      </c>
      <c r="D25" s="13">
        <v>2</v>
      </c>
      <c r="E25" s="15">
        <f>WORKDAY(C25,D25-1)</f>
        <v>46386</v>
      </c>
      <c r="F25" s="13" t="s">
        <v>50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2">
    <mergeCell ref="A1:G1"/>
    <mergeCell ref="A3:G3"/>
  </mergeCells>
  <conditionalFormatting sqref="H5:Q25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9:Q9">
    <cfRule type="expression" dxfId="2" priority="2">
      <formula>AND($C9&lt;=H$4+4,$E9&gt;=H$4)</formula>
    </cfRule>
  </conditionalFormatting>
  <conditionalFormatting sqref="H13:Q13">
    <cfRule type="expression" dxfId="3" priority="2">
      <formula>AND($C13&lt;=H$4+4,$E13&gt;=H$4)</formula>
    </cfRule>
  </conditionalFormatting>
  <conditionalFormatting sqref="H16:Q16">
    <cfRule type="expression" dxfId="4" priority="2">
      <formula>AND($C16&lt;=H$4+4,$E16&gt;=H$4)</formula>
    </cfRule>
  </conditionalFormatting>
  <conditionalFormatting sqref="H21:Q21">
    <cfRule type="expression" dxfId="5" priority="2">
      <formula>AND($C21&lt;=H$4+4,$E21&gt;=H$4)</formula>
    </cfRule>
  </conditionalFormatting>
  <conditionalFormatting sqref="H5:Q25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55</v>
      </c>
    </row>
    <row r="4" spans="1:1" x14ac:dyDescent="0.25">
      <c r="A4" s="18" t="s">
        <v>56</v>
      </c>
    </row>
    <row r="5" spans="1:1" x14ac:dyDescent="0.25">
      <c r="A5" s="18" t="s">
        <v>57</v>
      </c>
    </row>
    <row r="6" spans="1:1" x14ac:dyDescent="0.25">
      <c r="A6" s="18" t="s">
        <v>58</v>
      </c>
    </row>
    <row r="7" spans="1:1" x14ac:dyDescent="0.25">
      <c r="A7" s="18" t="s">
        <v>59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Anleitung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Website-Launch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