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ciones" state="visible" r:id="rId5"/>
  </sheets>
  <calcPr calcId="171027"/>
</workbook>
</file>

<file path=xl/sharedStrings.xml><?xml version="1.0" encoding="utf-8"?>
<sst xmlns="http://schemas.openxmlformats.org/spreadsheetml/2006/main" count="69" uniqueCount="55">
  <si>
    <t>Organización de evento</t>
  </si>
  <si>
    <t>Inicio del proyecto</t>
  </si>
  <si>
    <t>Plantilla gratuita de Planitude · planitude.app</t>
  </si>
  <si>
    <t>EDT</t>
  </si>
  <si>
    <t>Tarea</t>
  </si>
  <si>
    <t>Comienzo</t>
  </si>
  <si>
    <t>Duración (días laborables)</t>
  </si>
  <si>
    <t>Fin</t>
  </si>
  <si>
    <t>Predecesoras</t>
  </si>
  <si>
    <t>% completado</t>
  </si>
  <si>
    <t>1</t>
  </si>
  <si>
    <t>Planificación</t>
  </si>
  <si>
    <t>1.1</t>
  </si>
  <si>
    <t>Objetivos y presupuesto</t>
  </si>
  <si>
    <t>1.2</t>
  </si>
  <si>
    <t>Elección de fecha y lugar</t>
  </si>
  <si>
    <t>1.3</t>
  </si>
  <si>
    <t>Lugar reservado</t>
  </si>
  <si>
    <t>1.4</t>
  </si>
  <si>
    <t>Programa y ponentes</t>
  </si>
  <si>
    <t>2</t>
  </si>
  <si>
    <t>Proveedores</t>
  </si>
  <si>
    <t>2.1</t>
  </si>
  <si>
    <t>Catering</t>
  </si>
  <si>
    <t>2.2</t>
  </si>
  <si>
    <t>Audiovisuales y montaje</t>
  </si>
  <si>
    <t>2.3</t>
  </si>
  <si>
    <t>Alojamiento de invitados y ponentes</t>
  </si>
  <si>
    <t>3</t>
  </si>
  <si>
    <t>Promoción</t>
  </si>
  <si>
    <t>3.1</t>
  </si>
  <si>
    <t>Página del evento e inscripciones</t>
  </si>
  <si>
    <t>3.2</t>
  </si>
  <si>
    <t>Invitaciones</t>
  </si>
  <si>
    <t>3.3</t>
  </si>
  <si>
    <t>Campaña promocional</t>
  </si>
  <si>
    <t>4</t>
  </si>
  <si>
    <t>Evento</t>
  </si>
  <si>
    <t>4.1</t>
  </si>
  <si>
    <t>Programa definitivo</t>
  </si>
  <si>
    <t>1.4; 3.3SS+10</t>
  </si>
  <si>
    <t>4.2</t>
  </si>
  <si>
    <t>Ensayo y briefing del personal</t>
  </si>
  <si>
    <t>4.1; 2.1; 2.2; 2.3; 3.3</t>
  </si>
  <si>
    <t>4.3</t>
  </si>
  <si>
    <t>Día del evento</t>
  </si>
  <si>
    <t>4.4</t>
  </si>
  <si>
    <t>Agradecimientos y encuesta</t>
  </si>
  <si>
    <t>4.5</t>
  </si>
  <si>
    <t>Balance y informe final</t>
  </si>
  <si>
    <t>1. Escribe la fecha de inicio del proyecto en la celda C2: todas las fechas del plan se desplazan con ella.</t>
  </si>
  <si>
    <t>2. Cambia una duración en la columna D: la fecha de fin y las tareas que dependen de ella se recalculan, saltándose sábados y domingos.</t>
  </si>
  <si>
    <t>3. La columna Predecesoras indica los códigos EDT de las tareas de las que depende cada fila (SS = comienzo a comienzo, +10 = retraso en días laborables).</t>
  </si>
  <si>
    <t>4. Las barras de la derecha se dibujan con formato condicional, una columna por semana: azul para las tareas, oscuro para las fases, dorado para los hitos.</t>
  </si>
  <si>
    <t>5. Cuando añadas una fila, copia las fórmulas de la fila de arriba y actualiza las referencias a sus predecesoras.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</si>
</sst>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es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es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5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5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</row>
    <row r="5" spans="1:15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</row>
    <row r="6" spans="1:15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</row>
    <row r="7" spans="1:15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5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</row>
    <row r="8" spans="1:15" x14ac:dyDescent="0.25">
      <c r="A8" s="13" t="s">
        <v>16</v>
      </c>
      <c r="B8" s="14" t="s">
        <v>17</v>
      </c>
      <c r="C8" s="15">
        <f>MAX(WORKDAY($C$2-1,1),E7)</f>
        <v>46336</v>
      </c>
      <c r="D8" s="13">
        <v>0</v>
      </c>
      <c r="E8" s="15">
        <f>C8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</row>
    <row r="9" spans="1:15" x14ac:dyDescent="0.25">
      <c r="A9" s="13" t="s">
        <v>18</v>
      </c>
      <c r="B9" s="14" t="s">
        <v>19</v>
      </c>
      <c r="C9" s="15">
        <f>MAX(WORKDAY($C$2-1,1),WORKDAY(E6,1))</f>
        <v>46330</v>
      </c>
      <c r="D9" s="13">
        <v>10</v>
      </c>
      <c r="E9" s="15">
        <f>WORKDAY(C9,D9-1)</f>
        <v>46343</v>
      </c>
      <c r="F9" s="13" t="s">
        <v>12</v>
      </c>
      <c r="G9" s="16">
        <v>0</v>
      </c>
      <c r="H9" s="12"/>
      <c r="I9" s="12"/>
      <c r="J9" s="12"/>
      <c r="K9" s="12"/>
      <c r="L9" s="12"/>
      <c r="M9" s="12"/>
      <c r="N9" s="12"/>
      <c r="O9" s="12"/>
    </row>
    <row r="10" spans="1:15" x14ac:dyDescent="0.25">
      <c r="A10" s="8" t="s">
        <v>20</v>
      </c>
      <c r="B10" s="9" t="s">
        <v>21</v>
      </c>
      <c r="C10" s="10">
        <f>MIN(C11,C12,C13)</f>
        <v>46337</v>
      </c>
      <c r="D10" s="8">
        <f>NETWORKDAYS(C10,E10)</f>
        <v>3</v>
      </c>
      <c r="E10" s="10">
        <f>MAX(E11,E12,E13)</f>
        <v>46339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</row>
    <row r="11" spans="1:15" x14ac:dyDescent="0.25">
      <c r="A11" s="13" t="s">
        <v>22</v>
      </c>
      <c r="B11" s="14" t="s">
        <v>23</v>
      </c>
      <c r="C11" s="15">
        <f>MAX(WORKDAY($C$2-1,1),WORKDAY(E8,1))</f>
        <v>46337</v>
      </c>
      <c r="D11" s="13">
        <v>3</v>
      </c>
      <c r="E11" s="15">
        <f>WORKDAY(C11,D11-1)</f>
        <v>46339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</row>
    <row r="12" spans="1:15" x14ac:dyDescent="0.25">
      <c r="A12" s="13" t="s">
        <v>24</v>
      </c>
      <c r="B12" s="14" t="s">
        <v>25</v>
      </c>
      <c r="C12" s="15">
        <f>MAX(WORKDAY($C$2-1,1),WORKDAY(E8,1))</f>
        <v>46337</v>
      </c>
      <c r="D12" s="13">
        <v>3</v>
      </c>
      <c r="E12" s="15">
        <f>WORKDAY(C12,D12-1)</f>
        <v>46339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</row>
    <row r="13" spans="1:15" x14ac:dyDescent="0.25">
      <c r="A13" s="13" t="s">
        <v>26</v>
      </c>
      <c r="B13" s="14" t="s">
        <v>27</v>
      </c>
      <c r="C13" s="15">
        <f>MAX(WORKDAY($C$2-1,1),WORKDAY(E8,1))</f>
        <v>46337</v>
      </c>
      <c r="D13" s="13">
        <v>3</v>
      </c>
      <c r="E13" s="15">
        <f>WORKDAY(C13,D13-1)</f>
        <v>46339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</row>
    <row r="14" spans="1:15" x14ac:dyDescent="0.25">
      <c r="A14" s="8" t="s">
        <v>28</v>
      </c>
      <c r="B14" s="9" t="s">
        <v>29</v>
      </c>
      <c r="C14" s="10">
        <f>MIN(C15,C16,C17)</f>
        <v>46337</v>
      </c>
      <c r="D14" s="8">
        <f>NETWORKDAYS(C14,E14)</f>
        <v>22</v>
      </c>
      <c r="E14" s="10">
        <f>MAX(E15,E16,E17)</f>
        <v>46366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</row>
    <row r="15" spans="1:15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</row>
    <row r="16" spans="1:15" x14ac:dyDescent="0.25">
      <c r="A16" s="13" t="s">
        <v>32</v>
      </c>
      <c r="B16" s="14" t="s">
        <v>33</v>
      </c>
      <c r="C16" s="15">
        <f>MAX(WORKDAY($C$2-1,1),WORKDAY(E15,1))</f>
        <v>46344</v>
      </c>
      <c r="D16" s="13">
        <v>2</v>
      </c>
      <c r="E16" s="15">
        <f>WORKDAY(C16,D16-1)</f>
        <v>46345</v>
      </c>
      <c r="F16" s="13" t="s">
        <v>30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</row>
    <row r="17" spans="1:15" x14ac:dyDescent="0.25">
      <c r="A17" s="13" t="s">
        <v>34</v>
      </c>
      <c r="B17" s="14" t="s">
        <v>35</v>
      </c>
      <c r="C17" s="15">
        <f>MAX(WORKDAY($C$2-1,1),WORKDAY(E16,1))</f>
        <v>46346</v>
      </c>
      <c r="D17" s="13">
        <v>15</v>
      </c>
      <c r="E17" s="15">
        <f>WORKDAY(C17,D17-1)</f>
        <v>46366</v>
      </c>
      <c r="F17" s="13" t="s">
        <v>32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</row>
    <row r="18" spans="1:15" x14ac:dyDescent="0.25">
      <c r="A18" s="8" t="s">
        <v>36</v>
      </c>
      <c r="B18" s="9" t="s">
        <v>37</v>
      </c>
      <c r="C18" s="10">
        <f>MIN(C19,C20,C21,C22,C23)</f>
        <v>46360</v>
      </c>
      <c r="D18" s="8">
        <f>NETWORKDAYS(C18,E18)</f>
        <v>11</v>
      </c>
      <c r="E18" s="10">
        <f>MAX(E19,E20,E21,E22,E23)</f>
        <v>46374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</row>
    <row r="19" spans="1:15" x14ac:dyDescent="0.25">
      <c r="A19" s="13" t="s">
        <v>38</v>
      </c>
      <c r="B19" s="14" t="s">
        <v>39</v>
      </c>
      <c r="C19" s="15">
        <f>MAX(WORKDAY($C$2-1,1),WORKDAY(E9,1),WORKDAY(C17,10))</f>
        <v>46360</v>
      </c>
      <c r="D19" s="13">
        <v>2</v>
      </c>
      <c r="E19" s="15">
        <f>WORKDAY(C19,D19-1)</f>
        <v>46363</v>
      </c>
      <c r="F19" s="13" t="s">
        <v>40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</row>
    <row r="20" spans="1:15" x14ac:dyDescent="0.25">
      <c r="A20" s="13" t="s">
        <v>41</v>
      </c>
      <c r="B20" s="14" t="s">
        <v>42</v>
      </c>
      <c r="C20" s="15">
        <f>MAX(WORKDAY($C$2-1,1),WORKDAY(E19,1),WORKDAY(E11,1),WORKDAY(E12,1),WORKDAY(E13,1),WORKDAY(E17,1))</f>
        <v>46367</v>
      </c>
      <c r="D20" s="13">
        <v>1</v>
      </c>
      <c r="E20" s="15">
        <f>WORKDAY(C20,D20-1)</f>
        <v>46367</v>
      </c>
      <c r="F20" s="13" t="s">
        <v>43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</row>
    <row r="21" spans="1:15" x14ac:dyDescent="0.25">
      <c r="A21" s="13" t="s">
        <v>44</v>
      </c>
      <c r="B21" s="14" t="s">
        <v>45</v>
      </c>
      <c r="C21" s="15">
        <f>MAX(WORKDAY($C$2-1,1),E20)</f>
        <v>46367</v>
      </c>
      <c r="D21" s="13">
        <v>0</v>
      </c>
      <c r="E21" s="15">
        <f>C21</f>
        <v>46367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</row>
    <row r="22" spans="1:15" x14ac:dyDescent="0.25">
      <c r="A22" s="13" t="s">
        <v>46</v>
      </c>
      <c r="B22" s="14" t="s">
        <v>47</v>
      </c>
      <c r="C22" s="15">
        <f>MAX(WORKDAY($C$2-1,1),WORKDAY(E21,1))</f>
        <v>46370</v>
      </c>
      <c r="D22" s="13">
        <v>2</v>
      </c>
      <c r="E22" s="15">
        <f>WORKDAY(C22,D22-1)</f>
        <v>46371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</row>
    <row r="23" spans="1:15" x14ac:dyDescent="0.25">
      <c r="A23" s="13" t="s">
        <v>48</v>
      </c>
      <c r="B23" s="14" t="s">
        <v>49</v>
      </c>
      <c r="C23" s="15">
        <f>MAX(WORKDAY($C$2-1,1),WORKDAY(E22,1))</f>
        <v>46372</v>
      </c>
      <c r="D23" s="13">
        <v>3</v>
      </c>
      <c r="E23" s="15">
        <f>WORKDAY(C23,D23-1)</f>
        <v>46374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</row>
  </sheetData>
  <mergeCells count="2">
    <mergeCell ref="A1:G1"/>
    <mergeCell ref="A3:G3"/>
  </mergeCells>
  <conditionalFormatting sqref="H5:O23">
    <cfRule type="expression" dxfId="0" priority="1">
      <formula>AND($D5=0,$C5&gt;=H$4,$C5&lt;H$4+7)</formula>
    </cfRule>
  </conditionalFormatting>
  <conditionalFormatting sqref="H5:O5">
    <cfRule type="expression" dxfId="1" priority="2">
      <formula>AND($C5&lt;=H$4+4,$E5&gt;=H$4)</formula>
    </cfRule>
  </conditionalFormatting>
  <conditionalFormatting sqref="H10:O10">
    <cfRule type="expression" dxfId="2" priority="2">
      <formula>AND($C10&lt;=H$4+4,$E10&gt;=H$4)</formula>
    </cfRule>
  </conditionalFormatting>
  <conditionalFormatting sqref="H14:O14">
    <cfRule type="expression" dxfId="3" priority="2">
      <formula>AND($C14&lt;=H$4+4,$E14&gt;=H$4)</formula>
    </cfRule>
  </conditionalFormatting>
  <conditionalFormatting sqref="H18:O18">
    <cfRule type="expression" dxfId="4" priority="2">
      <formula>AND($C18&lt;=H$4+4,$E18&gt;=H$4)</formula>
    </cfRule>
  </conditionalFormatting>
  <conditionalFormatting sqref="H5:O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50</v>
      </c>
    </row>
    <row r="4" spans="1:1" x14ac:dyDescent="0.25">
      <c r="A4" s="18" t="s">
        <v>51</v>
      </c>
    </row>
    <row r="5" spans="1:1" x14ac:dyDescent="0.25">
      <c r="A5" s="18" t="s">
        <v>52</v>
      </c>
    </row>
    <row r="6" spans="1:1" x14ac:dyDescent="0.25">
      <c r="A6" s="18" t="s">
        <v>53</v>
      </c>
    </row>
    <row r="7" spans="1:1" x14ac:dyDescent="0.25">
      <c r="A7" s="18" t="s">
        <v>54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Instrucciones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Organización de evento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