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Mode d’emploi" state="visible" r:id="rId5"/>
  </sheets>
  <calcPr calcId="171027"/>
</workbook>
</file>

<file path=xl/sharedStrings.xml><?xml version="1.0" encoding="utf-8"?>
<sst xmlns="http://schemas.openxmlformats.org/spreadsheetml/2006/main" count="72" uniqueCount="56">
  <si>
    <t>Mémoire ou thèse</t>
  </si>
  <si>
    <t>Début du projet</t>
  </si>
  <si>
    <t>Modèle gratuit de Planitude · planitude.app</t>
  </si>
  <si>
    <t>WBS</t>
  </si>
  <si>
    <t>Tâche</t>
  </si>
  <si>
    <t>Début</t>
  </si>
  <si>
    <t>Durée (jours ouvrés)</t>
  </si>
  <si>
    <t>Fin</t>
  </si>
  <si>
    <t>Prédécesseurs</t>
  </si>
  <si>
    <t>% achevé</t>
  </si>
  <si>
    <t>1</t>
  </si>
  <si>
    <t>Projet de recherche</t>
  </si>
  <si>
    <t>1.1</t>
  </si>
  <si>
    <t>Choix du sujet</t>
  </si>
  <si>
    <t>1.2</t>
  </si>
  <si>
    <t>Revue de littérature</t>
  </si>
  <si>
    <t>1.3</t>
  </si>
  <si>
    <t>Rédaction du projet</t>
  </si>
  <si>
    <t>1.4</t>
  </si>
  <si>
    <t>Projet validé</t>
  </si>
  <si>
    <t>2</t>
  </si>
  <si>
    <t>Recherche</t>
  </si>
  <si>
    <t>2.1</t>
  </si>
  <si>
    <t>Méthodologie</t>
  </si>
  <si>
    <t>2.2</t>
  </si>
  <si>
    <t>Collecte des données</t>
  </si>
  <si>
    <t>2.3</t>
  </si>
  <si>
    <t>Analyse des données</t>
  </si>
  <si>
    <t>3</t>
  </si>
  <si>
    <t>Rédaction</t>
  </si>
  <si>
    <t>3.1</t>
  </si>
  <si>
    <t>Introduction et état de l’art</t>
  </si>
  <si>
    <t>3.2</t>
  </si>
  <si>
    <t>Chapitre méthodologie</t>
  </si>
  <si>
    <t>3.3</t>
  </si>
  <si>
    <t>Chapitre résultats</t>
  </si>
  <si>
    <t>3.4</t>
  </si>
  <si>
    <t>Discussion et conclusion</t>
  </si>
  <si>
    <t>3.3; 3.1</t>
  </si>
  <si>
    <t>3.5</t>
  </si>
  <si>
    <t>Relecture avec le directeur</t>
  </si>
  <si>
    <t>3.4; 3.2</t>
  </si>
  <si>
    <t>3.6</t>
  </si>
  <si>
    <t>Mise en page et bibliographie</t>
  </si>
  <si>
    <t>4</t>
  </si>
  <si>
    <t>Soutenance</t>
  </si>
  <si>
    <t>4.1</t>
  </si>
  <si>
    <t>Dépôt du mémoire</t>
  </si>
  <si>
    <t>4.2</t>
  </si>
  <si>
    <t>Préparation de la soutenance</t>
  </si>
  <si>
    <t>4.3</t>
  </si>
  <si>
    <t>1. Saisissez la date de début du projet en cellule C2 : toutes les dates du planning se décalent avec elle.</t>
  </si>
  <si>
    <t>2. Modifiez une durée dans la colonne D : la date de fin et les tâches qui en dépendent sont recalculées, en sautant les samedis et les dimanches.</t>
  </si>
  <si>
    <t>3. La colonne Prédécesseurs indique les codes WBS des tâches dont dépend chaque ligne (SS = début-début, +10 = décalage en jours ouvrés).</t>
  </si>
  <si>
    <t>4. Les barres à droite sont dessinées par mise en forme conditionnelle, une colonne par semaine : bleu pour les tâches, foncé pour les phases, doré pour les jalons.</t>
  </si>
  <si>
    <t>5. Quand vous ajoutez une ligne, copiez les formules de la ligne du dessus et mettez à jour les références à ses prédécesseurs.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</si>
</sst>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fr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fr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</row>
    <row r="5" spans="1:27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25</v>
      </c>
      <c r="E5" s="10">
        <f>MAX(E6,E7,E8,E9)</f>
        <v>46360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15</v>
      </c>
      <c r="E7" s="15">
        <f>WORKDAY(C7,D7-1)</f>
        <v>46353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x14ac:dyDescent="0.25">
      <c r="A8" s="13" t="s">
        <v>16</v>
      </c>
      <c r="B8" s="14" t="s">
        <v>17</v>
      </c>
      <c r="C8" s="15">
        <f>MAX(WORKDAY($C$2-1,1),WORKDAY(E7,1))</f>
        <v>46356</v>
      </c>
      <c r="D8" s="13">
        <v>5</v>
      </c>
      <c r="E8" s="15">
        <f>WORKDAY(C8,D8-1)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x14ac:dyDescent="0.25">
      <c r="A9" s="13" t="s">
        <v>18</v>
      </c>
      <c r="B9" s="14" t="s">
        <v>19</v>
      </c>
      <c r="C9" s="15">
        <f>MAX(WORKDAY($C$2-1,1),E8)</f>
        <v>46360</v>
      </c>
      <c r="D9" s="13">
        <v>0</v>
      </c>
      <c r="E9" s="15">
        <f>C9</f>
        <v>46360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x14ac:dyDescent="0.25">
      <c r="A10" s="8" t="s">
        <v>20</v>
      </c>
      <c r="B10" s="9" t="s">
        <v>21</v>
      </c>
      <c r="C10" s="10">
        <f>MIN(C11,C12,C13)</f>
        <v>46363</v>
      </c>
      <c r="D10" s="8">
        <f>NETWORKDAYS(C10,E10)</f>
        <v>35</v>
      </c>
      <c r="E10" s="10">
        <f>MAX(E11,E12,E13)</f>
        <v>46409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x14ac:dyDescent="0.25">
      <c r="A11" s="13" t="s">
        <v>22</v>
      </c>
      <c r="B11" s="14" t="s">
        <v>23</v>
      </c>
      <c r="C11" s="15">
        <f>MAX(WORKDAY($C$2-1,1),WORKDAY(E9,1))</f>
        <v>46363</v>
      </c>
      <c r="D11" s="13">
        <v>5</v>
      </c>
      <c r="E11" s="15">
        <f>WORKDAY(C11,D11-1)</f>
        <v>46367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x14ac:dyDescent="0.25">
      <c r="A12" s="13" t="s">
        <v>24</v>
      </c>
      <c r="B12" s="14" t="s">
        <v>25</v>
      </c>
      <c r="C12" s="15">
        <f>MAX(WORKDAY($C$2-1,1),WORKDAY(E11,1))</f>
        <v>46370</v>
      </c>
      <c r="D12" s="13">
        <v>20</v>
      </c>
      <c r="E12" s="15">
        <f>WORKDAY(C12,D12-1)</f>
        <v>46395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x14ac:dyDescent="0.25">
      <c r="A13" s="13" t="s">
        <v>26</v>
      </c>
      <c r="B13" s="14" t="s">
        <v>27</v>
      </c>
      <c r="C13" s="15">
        <f>MAX(WORKDAY($C$2-1,1),WORKDAY(E12,1))</f>
        <v>46398</v>
      </c>
      <c r="D13" s="13">
        <v>10</v>
      </c>
      <c r="E13" s="15">
        <f>WORKDAY(C13,D13-1)</f>
        <v>46409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x14ac:dyDescent="0.25">
      <c r="A14" s="8" t="s">
        <v>28</v>
      </c>
      <c r="B14" s="9" t="s">
        <v>29</v>
      </c>
      <c r="C14" s="10">
        <f>MIN(C15,C16,C17,C18,C19,C20)</f>
        <v>46363</v>
      </c>
      <c r="D14" s="8">
        <f>NETWORKDAYS(C14,E14)</f>
        <v>63</v>
      </c>
      <c r="E14" s="10">
        <f>MAX(E15,E16,E17,E18,E19,E20)</f>
        <v>46449</v>
      </c>
      <c r="F14" s="8"/>
      <c r="G14" s="11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x14ac:dyDescent="0.25">
      <c r="A15" s="13" t="s">
        <v>30</v>
      </c>
      <c r="B15" s="14" t="s">
        <v>31</v>
      </c>
      <c r="C15" s="15">
        <f>MAX(WORKDAY($C$2-1,1),WORKDAY(E9,1))</f>
        <v>46363</v>
      </c>
      <c r="D15" s="13">
        <v>10</v>
      </c>
      <c r="E15" s="15">
        <f>WORKDAY(C15,D15-1)</f>
        <v>46374</v>
      </c>
      <c r="F15" s="13" t="s">
        <v>18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x14ac:dyDescent="0.25">
      <c r="A16" s="13" t="s">
        <v>32</v>
      </c>
      <c r="B16" s="14" t="s">
        <v>33</v>
      </c>
      <c r="C16" s="15">
        <f>MAX(WORKDAY($C$2-1,1),WORKDAY(E11,1))</f>
        <v>46370</v>
      </c>
      <c r="D16" s="13">
        <v>5</v>
      </c>
      <c r="E16" s="15">
        <f>WORKDAY(C16,D16-1)</f>
        <v>46374</v>
      </c>
      <c r="F16" s="13" t="s">
        <v>22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x14ac:dyDescent="0.25">
      <c r="A17" s="13" t="s">
        <v>34</v>
      </c>
      <c r="B17" s="14" t="s">
        <v>35</v>
      </c>
      <c r="C17" s="15">
        <f>MAX(WORKDAY($C$2-1,1),WORKDAY(E13,1))</f>
        <v>46412</v>
      </c>
      <c r="D17" s="13">
        <v>8</v>
      </c>
      <c r="E17" s="15">
        <f>WORKDAY(C17,D17-1)</f>
        <v>46421</v>
      </c>
      <c r="F17" s="13" t="s">
        <v>26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x14ac:dyDescent="0.25">
      <c r="A18" s="13" t="s">
        <v>36</v>
      </c>
      <c r="B18" s="14" t="s">
        <v>37</v>
      </c>
      <c r="C18" s="15">
        <f>MAX(WORKDAY($C$2-1,1),WORKDAY(E17,1),WORKDAY(E15,1))</f>
        <v>46422</v>
      </c>
      <c r="D18" s="13">
        <v>7</v>
      </c>
      <c r="E18" s="15">
        <f>WORKDAY(C18,D18-1)</f>
        <v>46430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x14ac:dyDescent="0.25">
      <c r="A19" s="13" t="s">
        <v>39</v>
      </c>
      <c r="B19" s="14" t="s">
        <v>40</v>
      </c>
      <c r="C19" s="15">
        <f>MAX(WORKDAY($C$2-1,1),WORKDAY(E18,1),WORKDAY(E16,1))</f>
        <v>46433</v>
      </c>
      <c r="D19" s="13">
        <v>10</v>
      </c>
      <c r="E19" s="15">
        <f>WORKDAY(C19,D19-1)</f>
        <v>46444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x14ac:dyDescent="0.25">
      <c r="A20" s="13" t="s">
        <v>42</v>
      </c>
      <c r="B20" s="14" t="s">
        <v>43</v>
      </c>
      <c r="C20" s="15">
        <f>MAX(WORKDAY($C$2-1,1),WORKDAY(E19,1))</f>
        <v>46447</v>
      </c>
      <c r="D20" s="13">
        <v>3</v>
      </c>
      <c r="E20" s="15">
        <f>WORKDAY(C20,D20-1)</f>
        <v>46449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x14ac:dyDescent="0.25">
      <c r="A21" s="8" t="s">
        <v>44</v>
      </c>
      <c r="B21" s="9" t="s">
        <v>45</v>
      </c>
      <c r="C21" s="10">
        <f>MIN(C22,C23,C24)</f>
        <v>46449</v>
      </c>
      <c r="D21" s="8">
        <f>NETWORKDAYS(C21,E21)</f>
        <v>6</v>
      </c>
      <c r="E21" s="10">
        <f>MAX(E22,E23,E24)</f>
        <v>46456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x14ac:dyDescent="0.25">
      <c r="A22" s="13" t="s">
        <v>46</v>
      </c>
      <c r="B22" s="14" t="s">
        <v>47</v>
      </c>
      <c r="C22" s="15">
        <f>MAX(WORKDAY($C$2-1,1),E20)</f>
        <v>46449</v>
      </c>
      <c r="D22" s="13">
        <v>0</v>
      </c>
      <c r="E22" s="15">
        <f>C22</f>
        <v>46449</v>
      </c>
      <c r="F22" s="13" t="s">
        <v>42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x14ac:dyDescent="0.25">
      <c r="A23" s="13" t="s">
        <v>48</v>
      </c>
      <c r="B23" s="14" t="s">
        <v>49</v>
      </c>
      <c r="C23" s="15">
        <f>MAX(WORKDAY($C$2-1,1),WORKDAY(E22,1))</f>
        <v>46450</v>
      </c>
      <c r="D23" s="13">
        <v>5</v>
      </c>
      <c r="E23" s="15">
        <f>WORKDAY(C23,D23-1)</f>
        <v>46456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x14ac:dyDescent="0.25">
      <c r="A24" s="13" t="s">
        <v>50</v>
      </c>
      <c r="B24" s="14" t="s">
        <v>45</v>
      </c>
      <c r="C24" s="15">
        <f>MAX(WORKDAY($C$2-1,1),E23)</f>
        <v>46456</v>
      </c>
      <c r="D24" s="13">
        <v>0</v>
      </c>
      <c r="E24" s="15">
        <f>C24</f>
        <v>46456</v>
      </c>
      <c r="F24" s="13" t="s">
        <v>48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</sheetData>
  <mergeCells count="2">
    <mergeCell ref="A1:G1"/>
    <mergeCell ref="A3:G3"/>
  </mergeCells>
  <conditionalFormatting sqref="H5:AA24">
    <cfRule type="expression" dxfId="0" priority="1">
      <formula>AND($D5=0,$C5&gt;=H$4,$C5&lt;H$4+7)</formula>
    </cfRule>
  </conditionalFormatting>
  <conditionalFormatting sqref="H5:AA5">
    <cfRule type="expression" dxfId="1" priority="2">
      <formula>AND($C5&lt;=H$4+4,$E5&gt;=H$4)</formula>
    </cfRule>
  </conditionalFormatting>
  <conditionalFormatting sqref="H10:AA10">
    <cfRule type="expression" dxfId="2" priority="2">
      <formula>AND($C10&lt;=H$4+4,$E10&gt;=H$4)</formula>
    </cfRule>
  </conditionalFormatting>
  <conditionalFormatting sqref="H14:AA14">
    <cfRule type="expression" dxfId="3" priority="2">
      <formula>AND($C14&lt;=H$4+4,$E14&gt;=H$4)</formula>
    </cfRule>
  </conditionalFormatting>
  <conditionalFormatting sqref="H21:AA21">
    <cfRule type="expression" dxfId="4" priority="2">
      <formula>AND($C21&lt;=H$4+4,$E21&gt;=H$4)</formula>
    </cfRule>
  </conditionalFormatting>
  <conditionalFormatting sqref="H5:AA24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51</v>
      </c>
    </row>
    <row r="4" spans="1:1" x14ac:dyDescent="0.25">
      <c r="A4" s="18" t="s">
        <v>52</v>
      </c>
    </row>
    <row r="5" spans="1:1" x14ac:dyDescent="0.25">
      <c r="A5" s="18" t="s">
        <v>53</v>
      </c>
    </row>
    <row r="6" spans="1:1" x14ac:dyDescent="0.25">
      <c r="A6" s="18" t="s">
        <v>54</v>
      </c>
    </row>
    <row r="7" spans="1:1" x14ac:dyDescent="0.25">
      <c r="A7" s="18" t="s">
        <v>55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Mode d’emploi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Mémoire ou thèse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