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<sst xmlns="http://schemas.openxmlformats.org/spreadsheetml/2006/main" count="77" uniqueCount="62">
  <si>
    <t>שיפוץ הבית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</si>
  <si>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</si>
  <si>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</si>
  <si>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</si>
  <si>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</si>
  <si>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</si>
  <si>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</si>
  <si>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</si>
  <si>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</si>
  <si>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</si>
  <si>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</si>
  <si>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תכנון</t>
  </si>
  <si>
    <t>1.1</t>
  </si>
  <si>
    <t>מדידות ומידות</t>
  </si>
  <si>
    <t>1.2</t>
  </si>
  <si>
    <t>עיצוב פנים</t>
  </si>
  <si>
    <t>1.3</t>
  </si>
  <si>
    <t>היתרים ומסמכים</t>
  </si>
  <si>
    <t>1.4</t>
  </si>
  <si>
    <t>הצעות מחיר מקבלנים</t>
  </si>
  <si>
    <t>1.5</t>
  </si>
  <si>
    <t>הקבלן נבחר</t>
  </si>
  <si>
    <t>2</t>
  </si>
  <si>
    <t>פירוק</t>
  </si>
  <si>
    <t>2.1</t>
  </si>
  <si>
    <t>הקמת האתר</t>
  </si>
  <si>
    <t>1.3; 1.5</t>
  </si>
  <si>
    <t>2.2</t>
  </si>
  <si>
    <t>פירוק וסילוק</t>
  </si>
  <si>
    <t>2.3</t>
  </si>
  <si>
    <t>פינוי פסולת</t>
  </si>
  <si>
    <t>3</t>
  </si>
  <si>
    <t>מערכות</t>
  </si>
  <si>
    <t>3.1</t>
  </si>
  <si>
    <t>אינסטלציה</t>
  </si>
  <si>
    <t>3.2</t>
  </si>
  <si>
    <t>חשמל</t>
  </si>
  <si>
    <t>3.3</t>
  </si>
  <si>
    <t>יציקות ושפכטל</t>
  </si>
  <si>
    <t>3.1; 3.2</t>
  </si>
  <si>
    <t>4</t>
  </si>
  <si>
    <t>גימורים</t>
  </si>
  <si>
    <t>4.1</t>
  </si>
  <si>
    <t>ריצוף וחיפוי</t>
  </si>
  <si>
    <t>4.2</t>
  </si>
  <si>
    <t>דלתות וחלונות</t>
  </si>
  <si>
    <t>4.3</t>
  </si>
  <si>
    <t>צביעה</t>
  </si>
  <si>
    <t>4.4</t>
  </si>
  <si>
    <t>מטבח וכלים סניטריים</t>
  </si>
  <si>
    <t>5</t>
  </si>
  <si>
    <t>מסירה</t>
  </si>
  <si>
    <t>5.1</t>
  </si>
  <si>
    <t>ניקיון סופי</t>
  </si>
  <si>
    <t>4.3; 4.4; 4.2</t>
  </si>
  <si>
    <t>5.2</t>
  </si>
  <si>
    <t>בדיקה סופית ומסירה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</si>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</sst>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</row>
    <row r="5" spans="1:21" x14ac:dyDescent="0.25">
      <c r="A5" s="8" t="s">
        <v>10</v>
      </c>
      <c r="B5" s="9" t="s">
        <v>11</v>
      </c>
      <c r="C5" s="10">
        <f>MIN(C6,C7,C8,C9,C10)</f>
        <v>46327</v>
      </c>
      <c r="D5" s="8">
        <f>_xlfn.NETWORKDAYS.INTL(C5,E5,7)</f>
        <v>27</v>
      </c>
      <c r="E5" s="10">
        <f>MAX(E6,E7,E8,E9,E10)</f>
        <v>46363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2</v>
      </c>
      <c r="E6" s="15">
        <f>_xlfn.WORKDAY.INTL(C6,D6-1,7)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MAX(_xlfn.WORKDAY.INTL($C$2-1,1,7),_xlfn.WORKDAY.INTL(E6,1,7))</f>
        <v>46329</v>
      </c>
      <c r="D7" s="13">
        <v>10</v>
      </c>
      <c r="E7" s="15">
        <f>_xlfn.WORKDAY.INTL(C7,D7-1,7)</f>
        <v>46342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MAX(_xlfn.WORKDAY.INTL($C$2-1,1,7),_xlfn.WORKDAY.INTL(E7,1,7))</f>
        <v>46343</v>
      </c>
      <c r="D8" s="13">
        <v>15</v>
      </c>
      <c r="E8" s="15">
        <f>_xlfn.WORKDAY.INTL(C8,D8-1,7)</f>
        <v>46363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MAX(_xlfn.WORKDAY.INTL($C$2-1,1,7),_xlfn.WORKDAY.INTL(E7,1,7))</f>
        <v>46343</v>
      </c>
      <c r="D9" s="13">
        <v>10</v>
      </c>
      <c r="E9" s="15">
        <f>_xlfn.WORKDAY.INTL(C9,D9-1,7)</f>
        <v>46356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MAX(_xlfn.WORKDAY.INTL($C$2-1,1,7),E9)</f>
        <v>46356</v>
      </c>
      <c r="D10" s="13">
        <v>0</v>
      </c>
      <c r="E10" s="15">
        <f>C10</f>
        <v>46356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46364</v>
      </c>
      <c r="D11" s="8">
        <f>_xlfn.NETWORKDAYS.INTL(C11,E11,7)</f>
        <v>8</v>
      </c>
      <c r="E11" s="10">
        <f>MAX(E12,E13,E14)</f>
        <v>46373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MAX(_xlfn.WORKDAY.INTL($C$2-1,1,7),_xlfn.WORKDAY.INTL(E8,1,7),_xlfn.WORKDAY.INTL(E10,1,7))</f>
        <v>46364</v>
      </c>
      <c r="D12" s="13">
        <v>1</v>
      </c>
      <c r="E12" s="15">
        <f>_xlfn.WORKDAY.INTL(C12,D12-1,7)</f>
        <v>46364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MAX(_xlfn.WORKDAY.INTL($C$2-1,1,7),_xlfn.WORKDAY.INTL(E12,1,7))</f>
        <v>46365</v>
      </c>
      <c r="D13" s="13">
        <v>5</v>
      </c>
      <c r="E13" s="15">
        <f>_xlfn.WORKDAY.INTL(C13,D13-1,7)</f>
        <v>46371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MAX(_xlfn.WORKDAY.INTL($C$2-1,1,7),_xlfn.WORKDAY.INTL(E13,1,7))</f>
        <v>46372</v>
      </c>
      <c r="D14" s="13">
        <v>2</v>
      </c>
      <c r="E14" s="15">
        <f>_xlfn.WORKDAY.INTL(C14,D14-1,7)</f>
        <v>46373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46376</v>
      </c>
      <c r="D15" s="8">
        <f>_xlfn.NETWORKDAYS.INTL(C15,E15,7)</f>
        <v>11</v>
      </c>
      <c r="E15" s="10">
        <f>MAX(E16,E17,E18)</f>
        <v>46390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MAX(_xlfn.WORKDAY.INTL($C$2-1,1,7),_xlfn.WORKDAY.INTL(E14,1,7))</f>
        <v>46376</v>
      </c>
      <c r="D16" s="13">
        <v>6</v>
      </c>
      <c r="E16" s="15">
        <f>_xlfn.WORKDAY.INTL(C16,D16-1,7)</f>
        <v>46383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MAX(_xlfn.WORKDAY.INTL($C$2-1,1,7),_xlfn.WORKDAY.INTL(E14,1,7))</f>
        <v>46376</v>
      </c>
      <c r="D17" s="13">
        <v>6</v>
      </c>
      <c r="E17" s="15">
        <f>_xlfn.WORKDAY.INTL(C17,D17-1,7)</f>
        <v>46383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MAX(_xlfn.WORKDAY.INTL($C$2-1,1,7),_xlfn.WORKDAY.INTL(E16,1,7),_xlfn.WORKDAY.INTL(E17,1,7))</f>
        <v>46384</v>
      </c>
      <c r="D18" s="13">
        <v>5</v>
      </c>
      <c r="E18" s="15">
        <f>_xlfn.WORKDAY.INTL(C18,D18-1,7)</f>
        <v>46390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46391</v>
      </c>
      <c r="D19" s="8">
        <f>_xlfn.NETWORKDAYS.INTL(C19,E19,7)</f>
        <v>13</v>
      </c>
      <c r="E19" s="10">
        <f>MAX(E20,E21,E22,E23)</f>
        <v>46407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MAX(_xlfn.WORKDAY.INTL($C$2-1,1,7),_xlfn.WORKDAY.INTL(E18,1,7))</f>
        <v>46391</v>
      </c>
      <c r="D20" s="13">
        <v>8</v>
      </c>
      <c r="E20" s="15">
        <f>_xlfn.WORKDAY.INTL(C20,D20-1,7)</f>
        <v>46400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MAX(_xlfn.WORKDAY.INTL($C$2-1,1,7),_xlfn.WORKDAY.INTL(E18,1,7))</f>
        <v>46391</v>
      </c>
      <c r="D21" s="13">
        <v>3</v>
      </c>
      <c r="E21" s="15">
        <f>_xlfn.WORKDAY.INTL(C21,D21-1,7)</f>
        <v>46393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MAX(_xlfn.WORKDAY.INTL($C$2-1,1,7),_xlfn.WORKDAY.INTL(E20,1,7))</f>
        <v>46401</v>
      </c>
      <c r="D22" s="13">
        <v>5</v>
      </c>
      <c r="E22" s="15">
        <f>_xlfn.WORKDAY.INTL(C22,D22-1,7)</f>
        <v>46407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MAX(_xlfn.WORKDAY.INTL($C$2-1,1,7),_xlfn.WORKDAY.INTL(E20,1,7))</f>
        <v>46401</v>
      </c>
      <c r="D23" s="13">
        <v>4</v>
      </c>
      <c r="E23" s="15">
        <f>_xlfn.WORKDAY.INTL(C23,D23-1,7)</f>
        <v>46406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46408</v>
      </c>
      <c r="D24" s="8">
        <f>_xlfn.NETWORKDAYS.INTL(C24,E24,7)</f>
        <v>2</v>
      </c>
      <c r="E24" s="10">
        <f>MAX(E25,E26)</f>
        <v>46411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MAX(_xlfn.WORKDAY.INTL($C$2-1,1,7),_xlfn.WORKDAY.INTL(E22,1,7),_xlfn.WORKDAY.INTL(E23,1,7),_xlfn.WORKDAY.INTL(E21,1,7))</f>
        <v>46408</v>
      </c>
      <c r="D25" s="13">
        <v>2</v>
      </c>
      <c r="E25" s="15">
        <f>_xlfn.WORKDAY.INTL(C25,D25-1,7)</f>
        <v>46411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MAX(_xlfn.WORKDAY.INTL($C$2-1,1,7),E25)</f>
        <v>46411</v>
      </c>
      <c r="D26" s="13">
        <v>0</v>
      </c>
      <c r="E26" s="15">
        <f>C26</f>
        <v>46411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שיפוץ הבית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