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 chart" state="visible" r:id="rId4"/>
    <sheet sheetId="2" name="Petunjuk" state="visible" r:id="rId5"/>
  </sheets>
  <calcPr calcId="171027"/>
</workbook>
</file>

<file path=xl/sharedStrings.xml><?xml version="1.0" encoding="utf-8"?>
<sst xmlns="http://schemas.openxmlformats.org/spreadsheetml/2006/main" count="72" uniqueCount="59">
  <si>
    <t>Pernikahan</t>
  </si>
  <si>
    <t>Mulai proyek</t>
  </si>
  <si>
    <t>Template gratis dari Planitude · planitude.app</t>
  </si>
  <si>
    <t>WBS</t>
  </si>
  <si>
    <t>Tugas</t>
  </si>
  <si>
    <t>Mulai</t>
  </si>
  <si>
    <t>Durasi (hari kerja)</t>
  </si>
  <si>
    <t>Selesai</t>
  </si>
  <si>
    <t>Predecessor</t>
  </si>
  <si>
    <t>% selesai</t>
  </si>
  <si>
    <t>1</t>
  </si>
  <si>
    <t>Dasar-dasar</t>
  </si>
  <si>
    <t>1.1</t>
  </si>
  <si>
    <t>Anggaran dan daftar tamu</t>
  </si>
  <si>
    <t>1.2</t>
  </si>
  <si>
    <t>Penentuan tanggal</t>
  </si>
  <si>
    <t>1.3</t>
  </si>
  <si>
    <t>Pemesanan tempat</t>
  </si>
  <si>
    <t>1.4</t>
  </si>
  <si>
    <t>Upacara dan dokumen</t>
  </si>
  <si>
    <t>2</t>
  </si>
  <si>
    <t>Vendor</t>
  </si>
  <si>
    <t>2.1</t>
  </si>
  <si>
    <t>Fotografer dan videografer</t>
  </si>
  <si>
    <t>2.2</t>
  </si>
  <si>
    <t>Katering dan menu</t>
  </si>
  <si>
    <t>2.3</t>
  </si>
  <si>
    <t>Musik</t>
  </si>
  <si>
    <t>2.4</t>
  </si>
  <si>
    <t>Bunga dan dekorasi</t>
  </si>
  <si>
    <t>2.5</t>
  </si>
  <si>
    <t>Busana pernikahan</t>
  </si>
  <si>
    <t>3</t>
  </si>
  <si>
    <t>Undangan</t>
  </si>
  <si>
    <t>3.1</t>
  </si>
  <si>
    <t>Simpan tanggalnya</t>
  </si>
  <si>
    <t>3.2</t>
  </si>
  <si>
    <t>Pengiriman undangan</t>
  </si>
  <si>
    <t>3.1FS+20</t>
  </si>
  <si>
    <t>3.3</t>
  </si>
  <si>
    <t>Pengumpulan konfirmasi kehadiran</t>
  </si>
  <si>
    <t>4</t>
  </si>
  <si>
    <t>Detail akhir</t>
  </si>
  <si>
    <t>4.1</t>
  </si>
  <si>
    <t>Denah tempat duduk</t>
  </si>
  <si>
    <t>4.2</t>
  </si>
  <si>
    <t>Pertemuan akhir dengan vendor</t>
  </si>
  <si>
    <t>4.1; 2.1; 2.2; 2.3; 2.4</t>
  </si>
  <si>
    <t>4.3</t>
  </si>
  <si>
    <t>Gladi resik upacara</t>
  </si>
  <si>
    <t>4.2; 1.4</t>
  </si>
  <si>
    <t>4.4</t>
  </si>
  <si>
    <t>Hari besar</t>
  </si>
  <si>
    <t>4.3; 2.5</t>
  </si>
  <si>
    <t>1. Ketik tanggal mulai proyek di sel C2: semua tanggal dalam rencana ikut bergeser.</t>
  </si>
  <si>
    <t>2. Ubah durasi di kolom D: tanggal selesai dan tugas-tugas yang bergantung padanya dihitung ulang, dengan melewati hari Sabtu dan Minggu.</t>
  </si>
  <si>
    <t>3. Kolom Predecessor berisi kode WBS tugas yang menjadi syarat setiap baris (SS = mulai-ke-mulai, +10 = lag dalam hari kerja).</t>
  </si>
  <si>
    <t>4. Bilah di sebelah kanan digambar dengan conditional formatting, satu kolom per minggu: biru untuk tugas, gelap untuk fase, emas untuk milestone.</t>
  </si>
  <si>
    <t>5. Saat menambahkan baris, salin rumus dari baris di atasnya dan perbarui referensi ke predecessor-nya.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</si>
</sst>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id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id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4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12</v>
      </c>
      <c r="E5" s="10">
        <f>MAX(E6,E7,E8,E9)</f>
        <v>46343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2</v>
      </c>
      <c r="E7" s="15">
        <f>WORKDAY(C7,D7-1)</f>
        <v>46336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46337</v>
      </c>
      <c r="D8" s="13">
        <v>3</v>
      </c>
      <c r="E8" s="15">
        <f>WORKDAY(C8,D8-1)</f>
        <v>46339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MAX(WORKDAY($C$2-1,1),WORKDAY(E7,1))</f>
        <v>46337</v>
      </c>
      <c r="D9" s="13">
        <v>5</v>
      </c>
      <c r="E9" s="15">
        <f>WORKDAY(C9,D9-1)</f>
        <v>46343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8" t="s">
        <v>20</v>
      </c>
      <c r="B10" s="9" t="s">
        <v>21</v>
      </c>
      <c r="C10" s="10">
        <f>MIN(C11,C12,C13,C14,C15)</f>
        <v>46337</v>
      </c>
      <c r="D10" s="8">
        <f>NETWORKDAYS(C10,E10)</f>
        <v>30</v>
      </c>
      <c r="E10" s="10">
        <f>MAX(E11,E12,E13,E14,E15)</f>
        <v>46378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13" t="s">
        <v>22</v>
      </c>
      <c r="B11" s="14" t="s">
        <v>23</v>
      </c>
      <c r="C11" s="15">
        <f>MAX(WORKDAY($C$2-1,1),WORKDAY(E8,1))</f>
        <v>46342</v>
      </c>
      <c r="D11" s="13">
        <v>5</v>
      </c>
      <c r="E11" s="15">
        <f>WORKDAY(C11,D11-1)</f>
        <v>46346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MAX(WORKDAY($C$2-1,1),WORKDAY(E8,1))</f>
        <v>46342</v>
      </c>
      <c r="D12" s="13">
        <v>10</v>
      </c>
      <c r="E12" s="15">
        <f>WORKDAY(C12,D12-1)</f>
        <v>46353</v>
      </c>
      <c r="F12" s="13" t="s">
        <v>16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26</v>
      </c>
      <c r="B13" s="14" t="s">
        <v>27</v>
      </c>
      <c r="C13" s="15">
        <f>MAX(WORKDAY($C$2-1,1),WORKDAY(E8,1))</f>
        <v>46342</v>
      </c>
      <c r="D13" s="13">
        <v>5</v>
      </c>
      <c r="E13" s="15">
        <f>WORKDAY(C13,D13-1)</f>
        <v>46346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28</v>
      </c>
      <c r="B14" s="14" t="s">
        <v>29</v>
      </c>
      <c r="C14" s="15">
        <f>MAX(WORKDAY($C$2-1,1),WORKDAY(E8,1))</f>
        <v>46342</v>
      </c>
      <c r="D14" s="13">
        <v>5</v>
      </c>
      <c r="E14" s="15">
        <f>WORKDAY(C14,D14-1)</f>
        <v>46346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30</v>
      </c>
      <c r="B15" s="14" t="s">
        <v>31</v>
      </c>
      <c r="C15" s="15">
        <f>MAX(WORKDAY($C$2-1,1),WORKDAY(E7,1))</f>
        <v>46337</v>
      </c>
      <c r="D15" s="13">
        <v>30</v>
      </c>
      <c r="E15" s="15">
        <f>WORKDAY(C15,D15-1)</f>
        <v>46378</v>
      </c>
      <c r="F15" s="13" t="s">
        <v>14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8" t="s">
        <v>32</v>
      </c>
      <c r="B16" s="9" t="s">
        <v>33</v>
      </c>
      <c r="C16" s="10">
        <f>MIN(C17,C18,C19)</f>
        <v>46342</v>
      </c>
      <c r="D16" s="8">
        <f>NETWORKDAYS(C16,E16)</f>
        <v>48</v>
      </c>
      <c r="E16" s="10">
        <f>MAX(E17,E18,E19)</f>
        <v>46407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34</v>
      </c>
      <c r="B17" s="14" t="s">
        <v>35</v>
      </c>
      <c r="C17" s="15">
        <f>MAX(WORKDAY($C$2-1,1),WORKDAY(E8,1))</f>
        <v>46342</v>
      </c>
      <c r="D17" s="13">
        <v>3</v>
      </c>
      <c r="E17" s="15">
        <f>WORKDAY(C17,D17-1)</f>
        <v>46344</v>
      </c>
      <c r="F17" s="13" t="s">
        <v>16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36</v>
      </c>
      <c r="B18" s="14" t="s">
        <v>37</v>
      </c>
      <c r="C18" s="15">
        <f>MAX(WORKDAY($C$2-1,1),WORKDAY(E17,21))</f>
        <v>46373</v>
      </c>
      <c r="D18" s="13">
        <v>5</v>
      </c>
      <c r="E18" s="15">
        <f>WORKDAY(C18,D18-1)</f>
        <v>46379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39</v>
      </c>
      <c r="B19" s="14" t="s">
        <v>40</v>
      </c>
      <c r="C19" s="15">
        <f>MAX(WORKDAY($C$2-1,1),WORKDAY(E18,1))</f>
        <v>46380</v>
      </c>
      <c r="D19" s="13">
        <v>20</v>
      </c>
      <c r="E19" s="15">
        <f>WORKDAY(C19,D19-1)</f>
        <v>46407</v>
      </c>
      <c r="F19" s="13" t="s">
        <v>36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8" t="s">
        <v>41</v>
      </c>
      <c r="B20" s="9" t="s">
        <v>42</v>
      </c>
      <c r="C20" s="10">
        <f>MIN(C21,C22,C23,C24)</f>
        <v>46408</v>
      </c>
      <c r="D20" s="8">
        <f>NETWORKDAYS(C20,E20)</f>
        <v>7</v>
      </c>
      <c r="E20" s="10">
        <f>MAX(E21,E22,E23,E24)</f>
        <v>46416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43</v>
      </c>
      <c r="B21" s="14" t="s">
        <v>44</v>
      </c>
      <c r="C21" s="15">
        <f>MAX(WORKDAY($C$2-1,1),WORKDAY(E19,1))</f>
        <v>46408</v>
      </c>
      <c r="D21" s="13">
        <v>3</v>
      </c>
      <c r="E21" s="15">
        <f>WORKDAY(C21,D21-1)</f>
        <v>46412</v>
      </c>
      <c r="F21" s="13" t="s">
        <v>39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45</v>
      </c>
      <c r="B22" s="14" t="s">
        <v>46</v>
      </c>
      <c r="C22" s="15">
        <f>MAX(WORKDAY($C$2-1,1),WORKDAY(E21,1),WORKDAY(E11,1),WORKDAY(E12,1),WORKDAY(E13,1),WORKDAY(E14,1))</f>
        <v>46413</v>
      </c>
      <c r="D22" s="13">
        <v>3</v>
      </c>
      <c r="E22" s="15">
        <f>WORKDAY(C22,D22-1)</f>
        <v>46415</v>
      </c>
      <c r="F22" s="13" t="s">
        <v>47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1:21" x14ac:dyDescent="0.25">
      <c r="A23" s="13" t="s">
        <v>48</v>
      </c>
      <c r="B23" s="14" t="s">
        <v>49</v>
      </c>
      <c r="C23" s="15">
        <f>MAX(WORKDAY($C$2-1,1),WORKDAY(E22,1),WORKDAY(E9,1))</f>
        <v>46416</v>
      </c>
      <c r="D23" s="13">
        <v>1</v>
      </c>
      <c r="E23" s="15">
        <f>WORKDAY(C23,D23-1)</f>
        <v>46416</v>
      </c>
      <c r="F23" s="13" t="s">
        <v>50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x14ac:dyDescent="0.25">
      <c r="A24" s="13" t="s">
        <v>51</v>
      </c>
      <c r="B24" s="14" t="s">
        <v>52</v>
      </c>
      <c r="C24" s="15">
        <f>MAX(WORKDAY($C$2-1,1),E23,E15)</f>
        <v>46416</v>
      </c>
      <c r="D24" s="13">
        <v>0</v>
      </c>
      <c r="E24" s="15">
        <f>C24</f>
        <v>46416</v>
      </c>
      <c r="F24" s="13" t="s">
        <v>53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</row>
  </sheetData>
  <mergeCells count="2">
    <mergeCell ref="A1:G1"/>
    <mergeCell ref="A3:G3"/>
  </mergeCells>
  <conditionalFormatting sqref="H5:U24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0:U10">
    <cfRule type="expression" dxfId="2" priority="2">
      <formula>AND($C10&lt;=H$4+4,$E10&gt;=H$4)</formula>
    </cfRule>
  </conditionalFormatting>
  <conditionalFormatting sqref="H16:U16">
    <cfRule type="expression" dxfId="3" priority="2">
      <formula>AND($C16&lt;=H$4+4,$E16&gt;=H$4)</formula>
    </cfRule>
  </conditionalFormatting>
  <conditionalFormatting sqref="H20:U20">
    <cfRule type="expression" dxfId="4" priority="2">
      <formula>AND($C20&lt;=H$4+4,$E20&gt;=H$4)</formula>
    </cfRule>
  </conditionalFormatting>
  <conditionalFormatting sqref="H5:U24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54</v>
      </c>
    </row>
    <row r="4" spans="1:1" x14ac:dyDescent="0.25">
      <c r="A4" s="18" t="s">
        <v>55</v>
      </c>
    </row>
    <row r="5" spans="1:1" x14ac:dyDescent="0.25">
      <c r="A5" s="18" t="s">
        <v>56</v>
      </c>
    </row>
    <row r="6" spans="1:1" x14ac:dyDescent="0.25">
      <c r="A6" s="18" t="s">
        <v>57</v>
      </c>
    </row>
    <row r="7" spans="1:1" x14ac:dyDescent="0.25">
      <c r="A7" s="18" t="s">
        <v>58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 chart</vt:lpstr>
      <vt:lpstr>Petunjuk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Pernikahan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