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Istruzioni" state="visible" r:id="rId5"/>
  </sheets>
  <calcPr calcId="171027"/>
</workbook>
</file>

<file path=xl/sharedStrings.xml><?xml version="1.0" encoding="utf-8"?>
<sst xmlns="http://schemas.openxmlformats.org/spreadsheetml/2006/main" count="72" uniqueCount="57">
  <si>
    <t>Tesi o ricerca</t>
  </si>
  <si>
    <t>Inizio progetto</t>
  </si>
  <si>
    <t>Modello gratuito di Planitude · planitude.app</t>
  </si>
  <si>
    <t>WBS</t>
  </si>
  <si>
    <t>Attività</t>
  </si>
  <si>
    <t>Inizio</t>
  </si>
  <si>
    <t>Durata (giorni lavorativi)</t>
  </si>
  <si>
    <t>Fine</t>
  </si>
  <si>
    <t>Predecessori</t>
  </si>
  <si>
    <t>% completamento</t>
  </si>
  <si>
    <t>1</t>
  </si>
  <si>
    <t>Proposta</t>
  </si>
  <si>
    <t>1.1</t>
  </si>
  <si>
    <t>Scelta dell’argomento</t>
  </si>
  <si>
    <t>1.2</t>
  </si>
  <si>
    <t>Ricerca bibliografica</t>
  </si>
  <si>
    <t>1.3</t>
  </si>
  <si>
    <t>Stesura della proposta</t>
  </si>
  <si>
    <t>1.4</t>
  </si>
  <si>
    <t>Proposta approvata</t>
  </si>
  <si>
    <t>2</t>
  </si>
  <si>
    <t>Ricerca</t>
  </si>
  <si>
    <t>2.1</t>
  </si>
  <si>
    <t>Metodologia</t>
  </si>
  <si>
    <t>2.2</t>
  </si>
  <si>
    <t>Raccolta dei dati</t>
  </si>
  <si>
    <t>2.3</t>
  </si>
  <si>
    <t>Analisi dei dati</t>
  </si>
  <si>
    <t>3</t>
  </si>
  <si>
    <t>Stesura</t>
  </si>
  <si>
    <t>3.1</t>
  </si>
  <si>
    <t>Introduzione e stato dell’arte</t>
  </si>
  <si>
    <t>3.2</t>
  </si>
  <si>
    <t>Capitolo sul metodo</t>
  </si>
  <si>
    <t>3.3</t>
  </si>
  <si>
    <t>Capitolo sui risultati</t>
  </si>
  <si>
    <t>3.4</t>
  </si>
  <si>
    <t>Discussione e conclusioni</t>
  </si>
  <si>
    <t>3.3; 3.1</t>
  </si>
  <si>
    <t>3.5</t>
  </si>
  <si>
    <t>Revisione con il relatore</t>
  </si>
  <si>
    <t>3.4; 3.2</t>
  </si>
  <si>
    <t>3.6</t>
  </si>
  <si>
    <t>Impaginazione e bibliografia</t>
  </si>
  <si>
    <t>4</t>
  </si>
  <si>
    <t>Discussione</t>
  </si>
  <si>
    <t>4.1</t>
  </si>
  <si>
    <t>Consegna della tesi</t>
  </si>
  <si>
    <t>4.2</t>
  </si>
  <si>
    <t>Preparazione della presentazione</t>
  </si>
  <si>
    <t>4.3</t>
  </si>
  <si>
    <t>Discussione della tesi</t>
  </si>
  <si>
    <t>1. Scrivi la data di inizio del progetto nella cella C2: tutte le date del piano si spostano di conseguenza.</t>
  </si>
  <si>
    <t>2. Cambia una durata nella colonna D: la data di fine e le attività che ne dipendono vengono ricalcolate, saltando sabati e domeniche.</t>
  </si>
  <si>
    <t>3. La colonna Predecessori elenca i codici WBS delle attività da cui dipende ogni riga (SS = inizio-inizio, +10 = ritardo in giorni lavorativi).</t>
  </si>
  <si>
    <t>4. Le barre a destra sono disegnate dalla formattazione condizionale, una colonna per settimana: blu per le attività, scure per le fasi, oro per le milestone.</t>
  </si>
  <si>
    <t>5. Quando aggiungi una riga, copia le formule dalla riga sopra e aggiorna i riferimenti ai suoi predecessori.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</si>
</sst>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it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it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4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7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7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  <c r="V4" s="7">
        <f>U4+7</f>
        <v>46426</v>
      </c>
      <c r="W4" s="7">
        <f>V4+7</f>
        <v>46433</v>
      </c>
      <c r="X4" s="7">
        <f>W4+7</f>
        <v>46440</v>
      </c>
      <c r="Y4" s="7">
        <f>X4+7</f>
        <v>46447</v>
      </c>
      <c r="Z4" s="7">
        <f>Y4+7</f>
        <v>46454</v>
      </c>
      <c r="AA4" s="7">
        <f>Z4+7</f>
        <v>46461</v>
      </c>
    </row>
    <row r="5" spans="1:27" x14ac:dyDescent="0.25">
      <c r="A5" s="8" t="s">
        <v>10</v>
      </c>
      <c r="B5" s="9" t="s">
        <v>11</v>
      </c>
      <c r="C5" s="10">
        <f>MIN(C6,C7,C8,C9)</f>
        <v>46328</v>
      </c>
      <c r="D5" s="8">
        <f>NETWORKDAYS(C5,E5)</f>
        <v>25</v>
      </c>
      <c r="E5" s="10">
        <f>MAX(E6,E7,E8,E9)</f>
        <v>46360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</row>
    <row r="6" spans="1:27" x14ac:dyDescent="0.25">
      <c r="A6" s="13" t="s">
        <v>12</v>
      </c>
      <c r="B6" s="14" t="s">
        <v>13</v>
      </c>
      <c r="C6" s="15">
        <f>WORKDAY($C$2-1,1)</f>
        <v>46328</v>
      </c>
      <c r="D6" s="13">
        <v>5</v>
      </c>
      <c r="E6" s="15">
        <f>WORKDAY(C6,D6-1)</f>
        <v>46332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x14ac:dyDescent="0.25">
      <c r="A7" s="13" t="s">
        <v>14</v>
      </c>
      <c r="B7" s="14" t="s">
        <v>15</v>
      </c>
      <c r="C7" s="15">
        <f>MAX(WORKDAY($C$2-1,1),WORKDAY(E6,1))</f>
        <v>46335</v>
      </c>
      <c r="D7" s="13">
        <v>15</v>
      </c>
      <c r="E7" s="15">
        <f>WORKDAY(C7,D7-1)</f>
        <v>46353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x14ac:dyDescent="0.25">
      <c r="A8" s="13" t="s">
        <v>16</v>
      </c>
      <c r="B8" s="14" t="s">
        <v>17</v>
      </c>
      <c r="C8" s="15">
        <f>MAX(WORKDAY($C$2-1,1),WORKDAY(E7,1))</f>
        <v>46356</v>
      </c>
      <c r="D8" s="13">
        <v>5</v>
      </c>
      <c r="E8" s="15">
        <f>WORKDAY(C8,D8-1)</f>
        <v>46360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x14ac:dyDescent="0.25">
      <c r="A9" s="13" t="s">
        <v>18</v>
      </c>
      <c r="B9" s="14" t="s">
        <v>19</v>
      </c>
      <c r="C9" s="15">
        <f>MAX(WORKDAY($C$2-1,1),E8)</f>
        <v>46360</v>
      </c>
      <c r="D9" s="13">
        <v>0</v>
      </c>
      <c r="E9" s="15">
        <f>C9</f>
        <v>46360</v>
      </c>
      <c r="F9" s="13" t="s">
        <v>16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x14ac:dyDescent="0.25">
      <c r="A10" s="8" t="s">
        <v>20</v>
      </c>
      <c r="B10" s="9" t="s">
        <v>21</v>
      </c>
      <c r="C10" s="10">
        <f>MIN(C11,C12,C13)</f>
        <v>46363</v>
      </c>
      <c r="D10" s="8">
        <f>NETWORKDAYS(C10,E10)</f>
        <v>35</v>
      </c>
      <c r="E10" s="10">
        <f>MAX(E11,E12,E13)</f>
        <v>46409</v>
      </c>
      <c r="F10" s="8"/>
      <c r="G10" s="11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x14ac:dyDescent="0.25">
      <c r="A11" s="13" t="s">
        <v>22</v>
      </c>
      <c r="B11" s="14" t="s">
        <v>23</v>
      </c>
      <c r="C11" s="15">
        <f>MAX(WORKDAY($C$2-1,1),WORKDAY(E9,1))</f>
        <v>46363</v>
      </c>
      <c r="D11" s="13">
        <v>5</v>
      </c>
      <c r="E11" s="15">
        <f>WORKDAY(C11,D11-1)</f>
        <v>46367</v>
      </c>
      <c r="F11" s="13" t="s">
        <v>18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x14ac:dyDescent="0.25">
      <c r="A12" s="13" t="s">
        <v>24</v>
      </c>
      <c r="B12" s="14" t="s">
        <v>25</v>
      </c>
      <c r="C12" s="15">
        <f>MAX(WORKDAY($C$2-1,1),WORKDAY(E11,1))</f>
        <v>46370</v>
      </c>
      <c r="D12" s="13">
        <v>20</v>
      </c>
      <c r="E12" s="15">
        <f>WORKDAY(C12,D12-1)</f>
        <v>46395</v>
      </c>
      <c r="F12" s="13" t="s">
        <v>22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x14ac:dyDescent="0.25">
      <c r="A13" s="13" t="s">
        <v>26</v>
      </c>
      <c r="B13" s="14" t="s">
        <v>27</v>
      </c>
      <c r="C13" s="15">
        <f>MAX(WORKDAY($C$2-1,1),WORKDAY(E12,1))</f>
        <v>46398</v>
      </c>
      <c r="D13" s="13">
        <v>10</v>
      </c>
      <c r="E13" s="15">
        <f>WORKDAY(C13,D13-1)</f>
        <v>46409</v>
      </c>
      <c r="F13" s="13" t="s">
        <v>24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x14ac:dyDescent="0.25">
      <c r="A14" s="8" t="s">
        <v>28</v>
      </c>
      <c r="B14" s="9" t="s">
        <v>29</v>
      </c>
      <c r="C14" s="10">
        <f>MIN(C15,C16,C17,C18,C19,C20)</f>
        <v>46363</v>
      </c>
      <c r="D14" s="8">
        <f>NETWORKDAYS(C14,E14)</f>
        <v>63</v>
      </c>
      <c r="E14" s="10">
        <f>MAX(E15,E16,E17,E18,E19,E20)</f>
        <v>46449</v>
      </c>
      <c r="F14" s="8"/>
      <c r="G14" s="11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x14ac:dyDescent="0.25">
      <c r="A15" s="13" t="s">
        <v>30</v>
      </c>
      <c r="B15" s="14" t="s">
        <v>31</v>
      </c>
      <c r="C15" s="15">
        <f>MAX(WORKDAY($C$2-1,1),WORKDAY(E9,1))</f>
        <v>46363</v>
      </c>
      <c r="D15" s="13">
        <v>10</v>
      </c>
      <c r="E15" s="15">
        <f>WORKDAY(C15,D15-1)</f>
        <v>46374</v>
      </c>
      <c r="F15" s="13" t="s">
        <v>18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x14ac:dyDescent="0.25">
      <c r="A16" s="13" t="s">
        <v>32</v>
      </c>
      <c r="B16" s="14" t="s">
        <v>33</v>
      </c>
      <c r="C16" s="15">
        <f>MAX(WORKDAY($C$2-1,1),WORKDAY(E11,1))</f>
        <v>46370</v>
      </c>
      <c r="D16" s="13">
        <v>5</v>
      </c>
      <c r="E16" s="15">
        <f>WORKDAY(C16,D16-1)</f>
        <v>46374</v>
      </c>
      <c r="F16" s="13" t="s">
        <v>22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x14ac:dyDescent="0.25">
      <c r="A17" s="13" t="s">
        <v>34</v>
      </c>
      <c r="B17" s="14" t="s">
        <v>35</v>
      </c>
      <c r="C17" s="15">
        <f>MAX(WORKDAY($C$2-1,1),WORKDAY(E13,1))</f>
        <v>46412</v>
      </c>
      <c r="D17" s="13">
        <v>8</v>
      </c>
      <c r="E17" s="15">
        <f>WORKDAY(C17,D17-1)</f>
        <v>46421</v>
      </c>
      <c r="F17" s="13" t="s">
        <v>26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x14ac:dyDescent="0.25">
      <c r="A18" s="13" t="s">
        <v>36</v>
      </c>
      <c r="B18" s="14" t="s">
        <v>37</v>
      </c>
      <c r="C18" s="15">
        <f>MAX(WORKDAY($C$2-1,1),WORKDAY(E17,1),WORKDAY(E15,1))</f>
        <v>46422</v>
      </c>
      <c r="D18" s="13">
        <v>7</v>
      </c>
      <c r="E18" s="15">
        <f>WORKDAY(C18,D18-1)</f>
        <v>46430</v>
      </c>
      <c r="F18" s="13" t="s">
        <v>38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x14ac:dyDescent="0.25">
      <c r="A19" s="13" t="s">
        <v>39</v>
      </c>
      <c r="B19" s="14" t="s">
        <v>40</v>
      </c>
      <c r="C19" s="15">
        <f>MAX(WORKDAY($C$2-1,1),WORKDAY(E18,1),WORKDAY(E16,1))</f>
        <v>46433</v>
      </c>
      <c r="D19" s="13">
        <v>10</v>
      </c>
      <c r="E19" s="15">
        <f>WORKDAY(C19,D19-1)</f>
        <v>46444</v>
      </c>
      <c r="F19" s="13" t="s">
        <v>41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x14ac:dyDescent="0.25">
      <c r="A20" s="13" t="s">
        <v>42</v>
      </c>
      <c r="B20" s="14" t="s">
        <v>43</v>
      </c>
      <c r="C20" s="15">
        <f>MAX(WORKDAY($C$2-1,1),WORKDAY(E19,1))</f>
        <v>46447</v>
      </c>
      <c r="D20" s="13">
        <v>3</v>
      </c>
      <c r="E20" s="15">
        <f>WORKDAY(C20,D20-1)</f>
        <v>46449</v>
      </c>
      <c r="F20" s="13" t="s">
        <v>39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x14ac:dyDescent="0.25">
      <c r="A21" s="8" t="s">
        <v>44</v>
      </c>
      <c r="B21" s="9" t="s">
        <v>45</v>
      </c>
      <c r="C21" s="10">
        <f>MIN(C22,C23,C24)</f>
        <v>46449</v>
      </c>
      <c r="D21" s="8">
        <f>NETWORKDAYS(C21,E21)</f>
        <v>6</v>
      </c>
      <c r="E21" s="10">
        <f>MAX(E22,E23,E24)</f>
        <v>46456</v>
      </c>
      <c r="F21" s="8"/>
      <c r="G21" s="11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x14ac:dyDescent="0.25">
      <c r="A22" s="13" t="s">
        <v>46</v>
      </c>
      <c r="B22" s="14" t="s">
        <v>47</v>
      </c>
      <c r="C22" s="15">
        <f>MAX(WORKDAY($C$2-1,1),E20)</f>
        <v>46449</v>
      </c>
      <c r="D22" s="13">
        <v>0</v>
      </c>
      <c r="E22" s="15">
        <f>C22</f>
        <v>46449</v>
      </c>
      <c r="F22" s="13" t="s">
        <v>42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x14ac:dyDescent="0.25">
      <c r="A23" s="13" t="s">
        <v>48</v>
      </c>
      <c r="B23" s="14" t="s">
        <v>49</v>
      </c>
      <c r="C23" s="15">
        <f>MAX(WORKDAY($C$2-1,1),WORKDAY(E22,1))</f>
        <v>46450</v>
      </c>
      <c r="D23" s="13">
        <v>5</v>
      </c>
      <c r="E23" s="15">
        <f>WORKDAY(C23,D23-1)</f>
        <v>46456</v>
      </c>
      <c r="F23" s="13" t="s">
        <v>46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x14ac:dyDescent="0.25">
      <c r="A24" s="13" t="s">
        <v>50</v>
      </c>
      <c r="B24" s="14" t="s">
        <v>51</v>
      </c>
      <c r="C24" s="15">
        <f>MAX(WORKDAY($C$2-1,1),E23)</f>
        <v>46456</v>
      </c>
      <c r="D24" s="13">
        <v>0</v>
      </c>
      <c r="E24" s="15">
        <f>C24</f>
        <v>46456</v>
      </c>
      <c r="F24" s="13" t="s">
        <v>48</v>
      </c>
      <c r="G24" s="16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</sheetData>
  <mergeCells count="2">
    <mergeCell ref="A1:G1"/>
    <mergeCell ref="A3:G3"/>
  </mergeCells>
  <conditionalFormatting sqref="H5:AA24">
    <cfRule type="expression" dxfId="0" priority="1">
      <formula>AND($D5=0,$C5&gt;=H$4,$C5&lt;H$4+7)</formula>
    </cfRule>
  </conditionalFormatting>
  <conditionalFormatting sqref="H5:AA5">
    <cfRule type="expression" dxfId="1" priority="2">
      <formula>AND($C5&lt;=H$4+4,$E5&gt;=H$4)</formula>
    </cfRule>
  </conditionalFormatting>
  <conditionalFormatting sqref="H10:AA10">
    <cfRule type="expression" dxfId="2" priority="2">
      <formula>AND($C10&lt;=H$4+4,$E10&gt;=H$4)</formula>
    </cfRule>
  </conditionalFormatting>
  <conditionalFormatting sqref="H14:AA14">
    <cfRule type="expression" dxfId="3" priority="2">
      <formula>AND($C14&lt;=H$4+4,$E14&gt;=H$4)</formula>
    </cfRule>
  </conditionalFormatting>
  <conditionalFormatting sqref="H21:AA21">
    <cfRule type="expression" dxfId="4" priority="2">
      <formula>AND($C21&lt;=H$4+4,$E21&gt;=H$4)</formula>
    </cfRule>
  </conditionalFormatting>
  <conditionalFormatting sqref="H5:AA24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52</v>
      </c>
    </row>
    <row r="4" spans="1:1" x14ac:dyDescent="0.25">
      <c r="A4" s="18" t="s">
        <v>53</v>
      </c>
    </row>
    <row r="5" spans="1:1" x14ac:dyDescent="0.25">
      <c r="A5" s="18" t="s">
        <v>54</v>
      </c>
    </row>
    <row r="6" spans="1:1" x14ac:dyDescent="0.25">
      <c r="A6" s="18" t="s">
        <v>55</v>
      </c>
    </row>
    <row r="7" spans="1:1" x14ac:dyDescent="0.25">
      <c r="A7" s="18" t="s">
        <v>56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Istruzioni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Tesi o ricerca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