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ガントチャート" state="visible" r:id="rId4"/>
    <sheet sheetId="2" name="使い方" state="visible" r:id="rId5"/>
  </sheets>
  <calcPr calcId="171027"/>
</workbook>
</file>

<file path=xl/sharedStrings.xml><?xml version="1.0" encoding="utf-8"?>
<sst xmlns="http://schemas.openxmlformats.org/spreadsheetml/2006/main" count="66" uniqueCount="54">
  <si>
    <t>新入社員オンボーディング</t>
  </si>
  <si>
    <t>プロジェクト開始日</t>
  </si>
  <si>
    <t>Planitude の無料テンプレート · planitude.app</t>
  </si>
  <si>
    <t>WBS</t>
  </si>
  <si>
    <t>タスク</t>
  </si>
  <si>
    <t>開始日</t>
  </si>
  <si>
    <t>期間（稼働日）</t>
  </si>
  <si>
    <t>終了日</t>
  </si>
  <si>
    <t>先行タスク</t>
  </si>
  <si>
    <t>進捗率（%）</t>
  </si>
  <si>
    <t>1</t>
  </si>
  <si>
    <t>入社前</t>
  </si>
  <si>
    <t>1.1</t>
  </si>
  <si>
    <t>内定通知と契約</t>
  </si>
  <si>
    <t>1.2</t>
  </si>
  <si>
    <t>契約締結</t>
  </si>
  <si>
    <t>1.3</t>
  </si>
  <si>
    <t>PC・アカウント・権限の準備</t>
  </si>
  <si>
    <t>1.4</t>
  </si>
  <si>
    <t>メンターの任命</t>
  </si>
  <si>
    <t>1.5</t>
  </si>
  <si>
    <t>ウェルカムキット</t>
  </si>
  <si>
    <t>2</t>
  </si>
  <si>
    <t>初週</t>
  </si>
  <si>
    <t>2.1</t>
  </si>
  <si>
    <t>初出社日</t>
  </si>
  <si>
    <t>1.3; 1.4; 1.5</t>
  </si>
  <si>
    <t>2.2</t>
  </si>
  <si>
    <t>会社とチームの紹介</t>
  </si>
  <si>
    <t>2.3</t>
  </si>
  <si>
    <t>人事手続き</t>
  </si>
  <si>
    <t>2.4</t>
  </si>
  <si>
    <t>ツール研修</t>
  </si>
  <si>
    <t>3</t>
  </si>
  <si>
    <t>最初の1か月</t>
  </si>
  <si>
    <t>3.1</t>
  </si>
  <si>
    <t>業務研修</t>
  </si>
  <si>
    <t>3.2</t>
  </si>
  <si>
    <t>OJTでの初担当業務</t>
  </si>
  <si>
    <t>3.1SS+5</t>
  </si>
  <si>
    <t>3.3</t>
  </si>
  <si>
    <t>30日面談</t>
  </si>
  <si>
    <t>4</t>
  </si>
  <si>
    <t>最初の90日</t>
  </si>
  <si>
    <t>4.1</t>
  </si>
  <si>
    <t>目標設定</t>
  </si>
  <si>
    <t>4.2</t>
  </si>
  <si>
    <t>90日評価面談</t>
  </si>
  <si>
    <t>4.1FS+40; 3.2</t>
  </si>
  <si>
    <t>1. セル C2 にプロジェクトの開始日を入力してください。計画内のすべての日付が連動して動きます。</t>
  </si>
  <si>
    <t>2. D 列の期間を変更すると、終了日とそれに依存するタスクが、土曜日と日曜日を除いて再計算されます。</t>
  </si>
  <si>
    <t>3. 「先行タスク」列には、各行が依存するタスクの WBS コードを記入します（SS = 開始-開始、+10 = 稼働日単位のラグ）。</t>
  </si>
  <si>
    <t>4. 右側のバーは条件付き書式で、1 週間を 1 列として描かれます。タスクは青、フェーズは濃い色、マイルストーンは金色です。</t>
  </si>
  <si>
    <t>5. 行を追加したら、上の行の数式をコピーし、先行タスクへの参照を更新してください。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</si>
</sst>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ja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ja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2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1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1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</row>
    <row r="5" spans="1:21" x14ac:dyDescent="0.25">
      <c r="A5" s="8" t="s">
        <v>10</v>
      </c>
      <c r="B5" s="9" t="s">
        <v>11</v>
      </c>
      <c r="C5" s="10">
        <f>MIN(C6,C7,C8,C9,C10)</f>
        <v>46328</v>
      </c>
      <c r="D5" s="8">
        <f>NETWORKDAYS(C5,E5)</f>
        <v>5</v>
      </c>
      <c r="E5" s="10">
        <f>MAX(E6,E7,E8,E9,E10)</f>
        <v>46332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</row>
    <row r="6" spans="1:21" x14ac:dyDescent="0.25">
      <c r="A6" s="13" t="s">
        <v>12</v>
      </c>
      <c r="B6" s="14" t="s">
        <v>13</v>
      </c>
      <c r="C6" s="15">
        <f>WORKDAY($C$2-1,1)</f>
        <v>46328</v>
      </c>
      <c r="D6" s="13">
        <v>2</v>
      </c>
      <c r="E6" s="15">
        <f>WORKDAY(C6,D6-1)</f>
        <v>46329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x14ac:dyDescent="0.25">
      <c r="A7" s="13" t="s">
        <v>14</v>
      </c>
      <c r="B7" s="14" t="s">
        <v>15</v>
      </c>
      <c r="C7" s="15">
        <f>MAX(WORKDAY($C$2-1,1),E6)</f>
        <v>46329</v>
      </c>
      <c r="D7" s="13">
        <v>0</v>
      </c>
      <c r="E7" s="15">
        <f>C7</f>
        <v>46329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</row>
    <row r="8" spans="1:21" x14ac:dyDescent="0.25">
      <c r="A8" s="13" t="s">
        <v>16</v>
      </c>
      <c r="B8" s="14" t="s">
        <v>17</v>
      </c>
      <c r="C8" s="15">
        <f>MAX(WORKDAY($C$2-1,1),WORKDAY(E7,1))</f>
        <v>46330</v>
      </c>
      <c r="D8" s="13">
        <v>3</v>
      </c>
      <c r="E8" s="15">
        <f>WORKDAY(C8,D8-1)</f>
        <v>46332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1:21" x14ac:dyDescent="0.25">
      <c r="A9" s="13" t="s">
        <v>18</v>
      </c>
      <c r="B9" s="14" t="s">
        <v>19</v>
      </c>
      <c r="C9" s="15">
        <f>MAX(WORKDAY($C$2-1,1),WORKDAY(E7,1))</f>
        <v>46330</v>
      </c>
      <c r="D9" s="13">
        <v>1</v>
      </c>
      <c r="E9" s="15">
        <f>WORKDAY(C9,D9-1)</f>
        <v>46330</v>
      </c>
      <c r="F9" s="13" t="s">
        <v>14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</row>
    <row r="10" spans="1:21" x14ac:dyDescent="0.25">
      <c r="A10" s="13" t="s">
        <v>20</v>
      </c>
      <c r="B10" s="14" t="s">
        <v>21</v>
      </c>
      <c r="C10" s="15">
        <f>MAX(WORKDAY($C$2-1,1),WORKDAY(E7,1))</f>
        <v>46330</v>
      </c>
      <c r="D10" s="13">
        <v>1</v>
      </c>
      <c r="E10" s="15">
        <f>WORKDAY(C10,D10-1)</f>
        <v>46330</v>
      </c>
      <c r="F10" s="13" t="s">
        <v>14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</row>
    <row r="11" spans="1:21" x14ac:dyDescent="0.25">
      <c r="A11" s="8" t="s">
        <v>22</v>
      </c>
      <c r="B11" s="9" t="s">
        <v>23</v>
      </c>
      <c r="C11" s="10">
        <f>MIN(C12,C13,C14,C15)</f>
        <v>46332</v>
      </c>
      <c r="D11" s="8">
        <f>NETWORKDAYS(C11,E11)</f>
        <v>5</v>
      </c>
      <c r="E11" s="10">
        <f>MAX(E12,E13,E14,E15)</f>
        <v>46338</v>
      </c>
      <c r="F11" s="8"/>
      <c r="G11" s="11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</row>
    <row r="12" spans="1:21" x14ac:dyDescent="0.25">
      <c r="A12" s="13" t="s">
        <v>24</v>
      </c>
      <c r="B12" s="14" t="s">
        <v>25</v>
      </c>
      <c r="C12" s="15">
        <f>MAX(WORKDAY($C$2-1,1),E8,E9,E10)</f>
        <v>46332</v>
      </c>
      <c r="D12" s="13">
        <v>0</v>
      </c>
      <c r="E12" s="15">
        <f>C12</f>
        <v>46332</v>
      </c>
      <c r="F12" s="13" t="s">
        <v>26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21" x14ac:dyDescent="0.25">
      <c r="A13" s="13" t="s">
        <v>27</v>
      </c>
      <c r="B13" s="14" t="s">
        <v>28</v>
      </c>
      <c r="C13" s="15">
        <f>MAX(WORKDAY($C$2-1,1),WORKDAY(E12,1))</f>
        <v>46335</v>
      </c>
      <c r="D13" s="13">
        <v>1</v>
      </c>
      <c r="E13" s="15">
        <f>WORKDAY(C13,D13-1)</f>
        <v>46335</v>
      </c>
      <c r="F13" s="13" t="s">
        <v>24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</row>
    <row r="14" spans="1:21" x14ac:dyDescent="0.25">
      <c r="A14" s="13" t="s">
        <v>29</v>
      </c>
      <c r="B14" s="14" t="s">
        <v>30</v>
      </c>
      <c r="C14" s="15">
        <f>MAX(WORKDAY($C$2-1,1),WORKDAY(E12,1))</f>
        <v>46335</v>
      </c>
      <c r="D14" s="13">
        <v>1</v>
      </c>
      <c r="E14" s="15">
        <f>WORKDAY(C14,D14-1)</f>
        <v>46335</v>
      </c>
      <c r="F14" s="13" t="s">
        <v>24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1" x14ac:dyDescent="0.25">
      <c r="A15" s="13" t="s">
        <v>31</v>
      </c>
      <c r="B15" s="14" t="s">
        <v>32</v>
      </c>
      <c r="C15" s="15">
        <f>MAX(WORKDAY($C$2-1,1),WORKDAY(E13,1))</f>
        <v>46336</v>
      </c>
      <c r="D15" s="13">
        <v>3</v>
      </c>
      <c r="E15" s="15">
        <f>WORKDAY(C15,D15-1)</f>
        <v>46338</v>
      </c>
      <c r="F15" s="13" t="s">
        <v>27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</row>
    <row r="16" spans="1:21" x14ac:dyDescent="0.25">
      <c r="A16" s="8" t="s">
        <v>33</v>
      </c>
      <c r="B16" s="9" t="s">
        <v>34</v>
      </c>
      <c r="C16" s="10">
        <f>MIN(C17,C18,C19)</f>
        <v>46339</v>
      </c>
      <c r="D16" s="8">
        <f>NETWORKDAYS(C16,E16)</f>
        <v>15</v>
      </c>
      <c r="E16" s="10">
        <f>MAX(E17,E18,E19)</f>
        <v>46359</v>
      </c>
      <c r="F16" s="8"/>
      <c r="G16" s="11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</row>
    <row r="17" spans="1:21" x14ac:dyDescent="0.25">
      <c r="A17" s="13" t="s">
        <v>35</v>
      </c>
      <c r="B17" s="14" t="s">
        <v>36</v>
      </c>
      <c r="C17" s="15">
        <f>MAX(WORKDAY($C$2-1,1),WORKDAY(E15,1))</f>
        <v>46339</v>
      </c>
      <c r="D17" s="13">
        <v>10</v>
      </c>
      <c r="E17" s="15">
        <f>WORKDAY(C17,D17-1)</f>
        <v>46352</v>
      </c>
      <c r="F17" s="13" t="s">
        <v>31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</row>
    <row r="18" spans="1:21" x14ac:dyDescent="0.25">
      <c r="A18" s="13" t="s">
        <v>37</v>
      </c>
      <c r="B18" s="14" t="s">
        <v>38</v>
      </c>
      <c r="C18" s="15">
        <f>MAX(WORKDAY($C$2-1,1),WORKDAY(C17,5))</f>
        <v>46346</v>
      </c>
      <c r="D18" s="13">
        <v>10</v>
      </c>
      <c r="E18" s="15">
        <f>WORKDAY(C18,D18-1)</f>
        <v>46359</v>
      </c>
      <c r="F18" s="13" t="s">
        <v>39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 x14ac:dyDescent="0.25">
      <c r="A19" s="13" t="s">
        <v>40</v>
      </c>
      <c r="B19" s="14" t="s">
        <v>41</v>
      </c>
      <c r="C19" s="15">
        <f>MAX(WORKDAY($C$2-1,1),E17)</f>
        <v>46352</v>
      </c>
      <c r="D19" s="13">
        <v>0</v>
      </c>
      <c r="E19" s="15">
        <f>C19</f>
        <v>46352</v>
      </c>
      <c r="F19" s="13" t="s">
        <v>35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</row>
    <row r="20" spans="1:21" x14ac:dyDescent="0.25">
      <c r="A20" s="8" t="s">
        <v>42</v>
      </c>
      <c r="B20" s="9" t="s">
        <v>43</v>
      </c>
      <c r="C20" s="10">
        <f>MIN(C21,C22)</f>
        <v>46353</v>
      </c>
      <c r="D20" s="8">
        <f>NETWORKDAYS(C20,E20)</f>
        <v>42</v>
      </c>
      <c r="E20" s="10">
        <f>MAX(E21,E22)</f>
        <v>46412</v>
      </c>
      <c r="F20" s="8"/>
      <c r="G20" s="11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pans="1:21" x14ac:dyDescent="0.25">
      <c r="A21" s="13" t="s">
        <v>44</v>
      </c>
      <c r="B21" s="14" t="s">
        <v>45</v>
      </c>
      <c r="C21" s="15">
        <f>MAX(WORKDAY($C$2-1,1),WORKDAY(E19,1))</f>
        <v>46353</v>
      </c>
      <c r="D21" s="13">
        <v>2</v>
      </c>
      <c r="E21" s="15">
        <f>WORKDAY(C21,D21-1)</f>
        <v>46356</v>
      </c>
      <c r="F21" s="13" t="s">
        <v>40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</row>
    <row r="22" spans="1:21" x14ac:dyDescent="0.25">
      <c r="A22" s="13" t="s">
        <v>46</v>
      </c>
      <c r="B22" s="14" t="s">
        <v>47</v>
      </c>
      <c r="C22" s="15">
        <f>MAX(WORKDAY($C$2-1,1),WORKDAY(E21,40),E18)</f>
        <v>46412</v>
      </c>
      <c r="D22" s="13">
        <v>0</v>
      </c>
      <c r="E22" s="15">
        <f>C22</f>
        <v>46412</v>
      </c>
      <c r="F22" s="13" t="s">
        <v>48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</row>
  </sheetData>
  <mergeCells count="2">
    <mergeCell ref="A1:G1"/>
    <mergeCell ref="A3:G3"/>
  </mergeCells>
  <conditionalFormatting sqref="H5:U22">
    <cfRule type="expression" dxfId="0" priority="1">
      <formula>AND($D5=0,$C5&gt;=H$4,$C5&lt;H$4+7)</formula>
    </cfRule>
  </conditionalFormatting>
  <conditionalFormatting sqref="H5:U5">
    <cfRule type="expression" dxfId="1" priority="2">
      <formula>AND($C5&lt;=H$4+4,$E5&gt;=H$4)</formula>
    </cfRule>
  </conditionalFormatting>
  <conditionalFormatting sqref="H11:U11">
    <cfRule type="expression" dxfId="2" priority="2">
      <formula>AND($C11&lt;=H$4+4,$E11&gt;=H$4)</formula>
    </cfRule>
  </conditionalFormatting>
  <conditionalFormatting sqref="H16:U16">
    <cfRule type="expression" dxfId="3" priority="2">
      <formula>AND($C16&lt;=H$4+4,$E16&gt;=H$4)</formula>
    </cfRule>
  </conditionalFormatting>
  <conditionalFormatting sqref="H20:U20">
    <cfRule type="expression" dxfId="4" priority="2">
      <formula>AND($C20&lt;=H$4+4,$E20&gt;=H$4)</formula>
    </cfRule>
  </conditionalFormatting>
  <conditionalFormatting sqref="H5:U22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49</v>
      </c>
    </row>
    <row r="4" spans="1:1" x14ac:dyDescent="0.25">
      <c r="A4" s="18" t="s">
        <v>50</v>
      </c>
    </row>
    <row r="5" spans="1:1" x14ac:dyDescent="0.25">
      <c r="A5" s="18" t="s">
        <v>51</v>
      </c>
    </row>
    <row r="6" spans="1:1" x14ac:dyDescent="0.25">
      <c r="A6" s="18" t="s">
        <v>52</v>
      </c>
    </row>
    <row r="7" spans="1:1" x14ac:dyDescent="0.25">
      <c r="A7" s="18" t="s">
        <v>53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ガントチャート</vt:lpstr>
      <vt:lpstr>使い方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新入社員オンボーディング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