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Instrukcja" state="visible" r:id="rId5"/>
  </sheets>
  <calcPr calcId="171027"/>
</workbook>
</file>

<file path=xl/sharedStrings.xml><?xml version="1.0" encoding="utf-8"?>
<sst xmlns="http://schemas.openxmlformats.org/spreadsheetml/2006/main" count="74" uniqueCount="60">
  <si>
    <t>Uruchomienie strony internetowej</t>
  </si>
  <si>
    <t>Rozpoczęcie projektu</t>
  </si>
  <si>
    <t>Darmowy szablon Planitude · planitude.app</t>
  </si>
  <si>
    <t>WBS</t>
  </si>
  <si>
    <t>Zadanie</t>
  </si>
  <si>
    <t>Rozpoczęcie</t>
  </si>
  <si>
    <t>Czas trwania (dni robocze)</t>
  </si>
  <si>
    <t>Zakończenie</t>
  </si>
  <si>
    <t>Poprzedniki</t>
  </si>
  <si>
    <t>% ukończenia</t>
  </si>
  <si>
    <t>1</t>
  </si>
  <si>
    <t>Analiza</t>
  </si>
  <si>
    <t>1.1</t>
  </si>
  <si>
    <t>Spotkanie inaugurujące</t>
  </si>
  <si>
    <t>1.2</t>
  </si>
  <si>
    <t>Cele i wymagania</t>
  </si>
  <si>
    <t>1.3</t>
  </si>
  <si>
    <t>Mapa strony i plan treści</t>
  </si>
  <si>
    <t>2</t>
  </si>
  <si>
    <t>Projekt graficzny</t>
  </si>
  <si>
    <t>2.1</t>
  </si>
  <si>
    <t>Makiety funkcjonalne</t>
  </si>
  <si>
    <t>2.2</t>
  </si>
  <si>
    <t>Projekt wizualny</t>
  </si>
  <si>
    <t>2.3</t>
  </si>
  <si>
    <t>Projekt zatwierdzony</t>
  </si>
  <si>
    <t>3</t>
  </si>
  <si>
    <t>Treści</t>
  </si>
  <si>
    <t>3.1</t>
  </si>
  <si>
    <t>Teksty</t>
  </si>
  <si>
    <t>3.2</t>
  </si>
  <si>
    <t>Zdjęcia i grafiki</t>
  </si>
  <si>
    <t>4</t>
  </si>
  <si>
    <t>Wdrożenie</t>
  </si>
  <si>
    <t>4.1</t>
  </si>
  <si>
    <t>Hosting i CMS</t>
  </si>
  <si>
    <t>4.2</t>
  </si>
  <si>
    <t>Kodowanie stron</t>
  </si>
  <si>
    <t>2.3; 4.1</t>
  </si>
  <si>
    <t>4.3</t>
  </si>
  <si>
    <t>Wprowadzenie treści</t>
  </si>
  <si>
    <t>4.2; 3.1; 3.2</t>
  </si>
  <si>
    <t>4.4</t>
  </si>
  <si>
    <t>SEO i analityka</t>
  </si>
  <si>
    <t>5</t>
  </si>
  <si>
    <t>Publikacja</t>
  </si>
  <si>
    <t>5.1</t>
  </si>
  <si>
    <t>Testy i kontrola jakości</t>
  </si>
  <si>
    <t>5.2</t>
  </si>
  <si>
    <t>Poprawki</t>
  </si>
  <si>
    <t>5.3</t>
  </si>
  <si>
    <t>Strona online</t>
  </si>
  <si>
    <t>5.2; 4.4</t>
  </si>
  <si>
    <t>5.4</t>
  </si>
  <si>
    <t>Przegląd po starcie</t>
  </si>
  <si>
    <t>1. Wpisz datę rozpoczęcia projektu w komórce C2: wszystkie daty w planie przesuną się razem z nią.</t>
  </si>
  <si>
    <t>2. Zmień czas trwania w kolumnie D: data zakończenia i zadania od niego zależne zostaną przeliczone, z pominięciem sobót i niedziel.</t>
  </si>
  <si>
    <t>3. W kolumnie Poprzedniki są kody WBS zadań, od których zależy dany wiersz (SS = rozpoczęcie-rozpoczęcie, +10 = opóźnienie w dniach roboczych).</t>
  </si>
  <si>
    <t>4. Paski po prawej stronie rysuje formatowanie warunkowe, jedna kolumna na tydzień: niebieskie dla zadań, ciemne dla etapów, złote dla kamieni milowych.</t>
  </si>
  <si>
    <t>5. Gdy dodajesz wiersz, skopiuj formuły z wiersza powyżej i zaktualizuj odwołania do jego poprzedników.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</si>
</sst>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8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pl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pl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5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17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17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</row>
    <row r="5" spans="1:17" x14ac:dyDescent="0.25">
      <c r="A5" s="8" t="s">
        <v>10</v>
      </c>
      <c r="B5" s="9" t="s">
        <v>11</v>
      </c>
      <c r="C5" s="10">
        <f>MIN(C6,C7,C8)</f>
        <v>46328</v>
      </c>
      <c r="D5" s="8">
        <f>NETWORKDAYS(C5,E5)</f>
        <v>7</v>
      </c>
      <c r="E5" s="10">
        <f>MAX(E6,E7,E8)</f>
        <v>46336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x14ac:dyDescent="0.25">
      <c r="A6" s="13" t="s">
        <v>12</v>
      </c>
      <c r="B6" s="14" t="s">
        <v>13</v>
      </c>
      <c r="C6" s="15">
        <f>WORKDAY($C$2-1,1)</f>
        <v>46328</v>
      </c>
      <c r="D6" s="13">
        <v>1</v>
      </c>
      <c r="E6" s="15">
        <f>WORKDAY(C6,D6-1)</f>
        <v>46328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x14ac:dyDescent="0.25">
      <c r="A7" s="13" t="s">
        <v>14</v>
      </c>
      <c r="B7" s="14" t="s">
        <v>15</v>
      </c>
      <c r="C7" s="15">
        <f>MAX(WORKDAY($C$2-1,1),WORKDAY(E6,1))</f>
        <v>46329</v>
      </c>
      <c r="D7" s="13">
        <v>3</v>
      </c>
      <c r="E7" s="15">
        <f>WORKDAY(C7,D7-1)</f>
        <v>46331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7" x14ac:dyDescent="0.25">
      <c r="A8" s="13" t="s">
        <v>16</v>
      </c>
      <c r="B8" s="14" t="s">
        <v>17</v>
      </c>
      <c r="C8" s="15">
        <f>MAX(WORKDAY($C$2-1,1),WORKDAY(E7,1))</f>
        <v>46332</v>
      </c>
      <c r="D8" s="13">
        <v>3</v>
      </c>
      <c r="E8" s="15">
        <f>WORKDAY(C8,D8-1)</f>
        <v>46336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17" x14ac:dyDescent="0.25">
      <c r="A9" s="8" t="s">
        <v>18</v>
      </c>
      <c r="B9" s="9" t="s">
        <v>19</v>
      </c>
      <c r="C9" s="10">
        <f>MIN(C10,C11,C12)</f>
        <v>46337</v>
      </c>
      <c r="D9" s="8">
        <f>NETWORKDAYS(C9,E9)</f>
        <v>13</v>
      </c>
      <c r="E9" s="10">
        <f>MAX(E10,E11,E12)</f>
        <v>46353</v>
      </c>
      <c r="F9" s="8"/>
      <c r="G9" s="11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</row>
    <row r="10" spans="1:17" x14ac:dyDescent="0.25">
      <c r="A10" s="13" t="s">
        <v>20</v>
      </c>
      <c r="B10" s="14" t="s">
        <v>21</v>
      </c>
      <c r="C10" s="15">
        <f>MAX(WORKDAY($C$2-1,1),WORKDAY(E8,1))</f>
        <v>46337</v>
      </c>
      <c r="D10" s="13">
        <v>5</v>
      </c>
      <c r="E10" s="15">
        <f>WORKDAY(C10,D10-1)</f>
        <v>46343</v>
      </c>
      <c r="F10" s="13" t="s">
        <v>16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</row>
    <row r="11" spans="1:17" x14ac:dyDescent="0.25">
      <c r="A11" s="13" t="s">
        <v>22</v>
      </c>
      <c r="B11" s="14" t="s">
        <v>23</v>
      </c>
      <c r="C11" s="15">
        <f>MAX(WORKDAY($C$2-1,1),WORKDAY(E10,1))</f>
        <v>46344</v>
      </c>
      <c r="D11" s="13">
        <v>8</v>
      </c>
      <c r="E11" s="15">
        <f>WORKDAY(C11,D11-1)</f>
        <v>46353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spans="1:17" x14ac:dyDescent="0.25">
      <c r="A12" s="13" t="s">
        <v>24</v>
      </c>
      <c r="B12" s="14" t="s">
        <v>25</v>
      </c>
      <c r="C12" s="15">
        <f>MAX(WORKDAY($C$2-1,1),E11)</f>
        <v>46353</v>
      </c>
      <c r="D12" s="13">
        <v>0</v>
      </c>
      <c r="E12" s="15">
        <f>C12</f>
        <v>46353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</row>
    <row r="13" spans="1:17" x14ac:dyDescent="0.25">
      <c r="A13" s="8" t="s">
        <v>26</v>
      </c>
      <c r="B13" s="9" t="s">
        <v>27</v>
      </c>
      <c r="C13" s="10">
        <f>MIN(C14,C15)</f>
        <v>46337</v>
      </c>
      <c r="D13" s="8">
        <f>NETWORKDAYS(C13,E13)</f>
        <v>8</v>
      </c>
      <c r="E13" s="10">
        <f>MAX(E14,E15)</f>
        <v>46346</v>
      </c>
      <c r="F13" s="8"/>
      <c r="G13" s="11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</row>
    <row r="14" spans="1:17" x14ac:dyDescent="0.25">
      <c r="A14" s="13" t="s">
        <v>28</v>
      </c>
      <c r="B14" s="14" t="s">
        <v>29</v>
      </c>
      <c r="C14" s="15">
        <f>MAX(WORKDAY($C$2-1,1),WORKDAY(E8,1))</f>
        <v>46337</v>
      </c>
      <c r="D14" s="13">
        <v>8</v>
      </c>
      <c r="E14" s="15">
        <f>WORKDAY(C14,D14-1)</f>
        <v>46346</v>
      </c>
      <c r="F14" s="13" t="s">
        <v>16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</row>
    <row r="15" spans="1:17" x14ac:dyDescent="0.25">
      <c r="A15" s="13" t="s">
        <v>30</v>
      </c>
      <c r="B15" s="14" t="s">
        <v>31</v>
      </c>
      <c r="C15" s="15">
        <f>MAX(WORKDAY($C$2-1,1),WORKDAY(E8,1))</f>
        <v>46337</v>
      </c>
      <c r="D15" s="13">
        <v>5</v>
      </c>
      <c r="E15" s="15">
        <f>WORKDAY(C15,D15-1)</f>
        <v>46343</v>
      </c>
      <c r="F15" s="13" t="s">
        <v>16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</row>
    <row r="16" spans="1:17" x14ac:dyDescent="0.25">
      <c r="A16" s="8" t="s">
        <v>32</v>
      </c>
      <c r="B16" s="9" t="s">
        <v>33</v>
      </c>
      <c r="C16" s="10">
        <f>MIN(C17,C18,C19,C20)</f>
        <v>46332</v>
      </c>
      <c r="D16" s="8">
        <f>NETWORKDAYS(C16,E16)</f>
        <v>32</v>
      </c>
      <c r="E16" s="10">
        <f>MAX(E17,E18,E19,E20)</f>
        <v>46377</v>
      </c>
      <c r="F16" s="8"/>
      <c r="G16" s="11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</row>
    <row r="17" spans="1:17" x14ac:dyDescent="0.25">
      <c r="A17" s="13" t="s">
        <v>34</v>
      </c>
      <c r="B17" s="14" t="s">
        <v>35</v>
      </c>
      <c r="C17" s="15">
        <f>MAX(WORKDAY($C$2-1,1),WORKDAY(E7,1))</f>
        <v>46332</v>
      </c>
      <c r="D17" s="13">
        <v>3</v>
      </c>
      <c r="E17" s="15">
        <f>WORKDAY(C17,D17-1)</f>
        <v>46336</v>
      </c>
      <c r="F17" s="13" t="s">
        <v>14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</row>
    <row r="18" spans="1:17" x14ac:dyDescent="0.25">
      <c r="A18" s="13" t="s">
        <v>36</v>
      </c>
      <c r="B18" s="14" t="s">
        <v>37</v>
      </c>
      <c r="C18" s="15">
        <f>MAX(WORKDAY($C$2-1,1),WORKDAY(E12,1),WORKDAY(E17,1))</f>
        <v>46356</v>
      </c>
      <c r="D18" s="13">
        <v>10</v>
      </c>
      <c r="E18" s="15">
        <f>WORKDAY(C18,D18-1)</f>
        <v>46367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</row>
    <row r="19" spans="1:17" x14ac:dyDescent="0.25">
      <c r="A19" s="13" t="s">
        <v>39</v>
      </c>
      <c r="B19" s="14" t="s">
        <v>40</v>
      </c>
      <c r="C19" s="15">
        <f>MAX(WORKDAY($C$2-1,1),WORKDAY(E18,1),WORKDAY(E14,1),WORKDAY(E15,1))</f>
        <v>46370</v>
      </c>
      <c r="D19" s="13">
        <v>4</v>
      </c>
      <c r="E19" s="15">
        <f>WORKDAY(C19,D19-1)</f>
        <v>46373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</row>
    <row r="20" spans="1:17" x14ac:dyDescent="0.25">
      <c r="A20" s="13" t="s">
        <v>42</v>
      </c>
      <c r="B20" s="14" t="s">
        <v>43</v>
      </c>
      <c r="C20" s="15">
        <f>MAX(WORKDAY($C$2-1,1),WORKDAY(E19,1))</f>
        <v>46374</v>
      </c>
      <c r="D20" s="13">
        <v>2</v>
      </c>
      <c r="E20" s="15">
        <f>WORKDAY(C20,D20-1)</f>
        <v>46377</v>
      </c>
      <c r="F20" s="13" t="s">
        <v>39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x14ac:dyDescent="0.25">
      <c r="A21" s="8" t="s">
        <v>44</v>
      </c>
      <c r="B21" s="9" t="s">
        <v>45</v>
      </c>
      <c r="C21" s="10">
        <f>MIN(C22,C23,C24,C25)</f>
        <v>46374</v>
      </c>
      <c r="D21" s="8">
        <f>NETWORKDAYS(C21,E21)</f>
        <v>9</v>
      </c>
      <c r="E21" s="10">
        <f>MAX(E22,E23,E24,E25)</f>
        <v>46386</v>
      </c>
      <c r="F21" s="8"/>
      <c r="G21" s="11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</row>
    <row r="22" spans="1:17" x14ac:dyDescent="0.25">
      <c r="A22" s="13" t="s">
        <v>46</v>
      </c>
      <c r="B22" s="14" t="s">
        <v>47</v>
      </c>
      <c r="C22" s="15">
        <f>MAX(WORKDAY($C$2-1,1),WORKDAY(E19,1))</f>
        <v>46374</v>
      </c>
      <c r="D22" s="13">
        <v>4</v>
      </c>
      <c r="E22" s="15">
        <f>WORKDAY(C22,D22-1)</f>
        <v>46379</v>
      </c>
      <c r="F22" s="13" t="s">
        <v>39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</row>
    <row r="23" spans="1:17" x14ac:dyDescent="0.25">
      <c r="A23" s="13" t="s">
        <v>48</v>
      </c>
      <c r="B23" s="14" t="s">
        <v>49</v>
      </c>
      <c r="C23" s="15">
        <f>MAX(WORKDAY($C$2-1,1),WORKDAY(E22,1))</f>
        <v>46380</v>
      </c>
      <c r="D23" s="13">
        <v>3</v>
      </c>
      <c r="E23" s="15">
        <f>WORKDAY(C23,D23-1)</f>
        <v>46384</v>
      </c>
      <c r="F23" s="13" t="s">
        <v>46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</row>
    <row r="24" spans="1:17" x14ac:dyDescent="0.25">
      <c r="A24" s="13" t="s">
        <v>50</v>
      </c>
      <c r="B24" s="14" t="s">
        <v>51</v>
      </c>
      <c r="C24" s="15">
        <f>MAX(WORKDAY($C$2-1,1),E23,E20)</f>
        <v>46384</v>
      </c>
      <c r="D24" s="13">
        <v>0</v>
      </c>
      <c r="E24" s="15">
        <f>C24</f>
        <v>46384</v>
      </c>
      <c r="F24" s="13" t="s">
        <v>52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</row>
    <row r="25" spans="1:17" x14ac:dyDescent="0.25">
      <c r="A25" s="13" t="s">
        <v>53</v>
      </c>
      <c r="B25" s="14" t="s">
        <v>54</v>
      </c>
      <c r="C25" s="15">
        <f>MAX(WORKDAY($C$2-1,1),WORKDAY(E24,1))</f>
        <v>46385</v>
      </c>
      <c r="D25" s="13">
        <v>2</v>
      </c>
      <c r="E25" s="15">
        <f>WORKDAY(C25,D25-1)</f>
        <v>46386</v>
      </c>
      <c r="F25" s="13" t="s">
        <v>50</v>
      </c>
      <c r="G25" s="16">
        <v>0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</row>
  </sheetData>
  <mergeCells count="2">
    <mergeCell ref="A1:G1"/>
    <mergeCell ref="A3:G3"/>
  </mergeCells>
  <conditionalFormatting sqref="H5:Q25">
    <cfRule type="expression" dxfId="0" priority="1">
      <formula>AND($D5=0,$C5&gt;=H$4,$C5&lt;H$4+7)</formula>
    </cfRule>
  </conditionalFormatting>
  <conditionalFormatting sqref="H5:Q5">
    <cfRule type="expression" dxfId="1" priority="2">
      <formula>AND($C5&lt;=H$4+4,$E5&gt;=H$4)</formula>
    </cfRule>
  </conditionalFormatting>
  <conditionalFormatting sqref="H9:Q9">
    <cfRule type="expression" dxfId="2" priority="2">
      <formula>AND($C9&lt;=H$4+4,$E9&gt;=H$4)</formula>
    </cfRule>
  </conditionalFormatting>
  <conditionalFormatting sqref="H13:Q13">
    <cfRule type="expression" dxfId="3" priority="2">
      <formula>AND($C13&lt;=H$4+4,$E13&gt;=H$4)</formula>
    </cfRule>
  </conditionalFormatting>
  <conditionalFormatting sqref="H16:Q16">
    <cfRule type="expression" dxfId="4" priority="2">
      <formula>AND($C16&lt;=H$4+4,$E16&gt;=H$4)</formula>
    </cfRule>
  </conditionalFormatting>
  <conditionalFormatting sqref="H21:Q21">
    <cfRule type="expression" dxfId="5" priority="2">
      <formula>AND($C21&lt;=H$4+4,$E21&gt;=H$4)</formula>
    </cfRule>
  </conditionalFormatting>
  <conditionalFormatting sqref="H5:Q25">
    <cfRule type="expression" dxfId="6" priority="3">
      <formula>AND($G5&gt;0,AND($C5&lt;=H$4+4,$E5&gt;=H$4),H$4&lt;$C5+($E5-$C5+1)*$G5)</formula>
    </cfRule>
    <cfRule type="expression" dxfId="7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55</v>
      </c>
    </row>
    <row r="4" spans="1:1" x14ac:dyDescent="0.25">
      <c r="A4" s="18" t="s">
        <v>56</v>
      </c>
    </row>
    <row r="5" spans="1:1" x14ac:dyDescent="0.25">
      <c r="A5" s="18" t="s">
        <v>57</v>
      </c>
    </row>
    <row r="6" spans="1:1" x14ac:dyDescent="0.25">
      <c r="A6" s="18" t="s">
        <v>58</v>
      </c>
    </row>
    <row r="7" spans="1:1" x14ac:dyDescent="0.25">
      <c r="A7" s="18" t="s">
        <v>59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Instrukcja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Uruchomienie strony internetowej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