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ơ đồ Gantt" state="visible" r:id="rId4"/>
    <sheet sheetId="2" name="Hướng dẫn" state="visible" r:id="rId5"/>
  </sheets>
  <calcPr calcId="171027"/>
</workbook>
</file>

<file path=xl/sharedStrings.xml><?xml version="1.0" encoding="utf-8"?>
<sst xmlns="http://schemas.openxmlformats.org/spreadsheetml/2006/main" count="69" uniqueCount="56">
  <si>
    <t>Khai trương cửa hàng</t>
  </si>
  <si>
    <t>Ngày bắt đầu dự án</t>
  </si>
  <si>
    <t>Mẫu miễn phí của Planitude · planitude.app</t>
  </si>
  <si>
    <t>WBS</t>
  </si>
  <si>
    <t>Tác vụ</t>
  </si>
  <si>
    <t>Bắt đầu</t>
  </si>
  <si>
    <t>Thời lượng (ngày làm việc)</t>
  </si>
  <si>
    <t>Kết thúc</t>
  </si>
  <si>
    <t>Tác vụ trước</t>
  </si>
  <si>
    <t>% hoàn thành</t>
  </si>
  <si>
    <t>1</t>
  </si>
  <si>
    <t>Lập kế hoạch</t>
  </si>
  <si>
    <t>1.1</t>
  </si>
  <si>
    <t>Kế hoạch kinh doanh</t>
  </si>
  <si>
    <t>1.2</t>
  </si>
  <si>
    <t>Tìm mặt bằng</t>
  </si>
  <si>
    <t>1.3</t>
  </si>
  <si>
    <t>Đã ký hợp đồng thuê</t>
  </si>
  <si>
    <t>1.4</t>
  </si>
  <si>
    <t>Giấy phép và chứng chỉ</t>
  </si>
  <si>
    <t>2</t>
  </si>
  <si>
    <t>Thi công nội thất</t>
  </si>
  <si>
    <t>2.1</t>
  </si>
  <si>
    <t>Thiết kế cửa hàng</t>
  </si>
  <si>
    <t>2.2</t>
  </si>
  <si>
    <t>Thi công hoàn thiện</t>
  </si>
  <si>
    <t>2.3</t>
  </si>
  <si>
    <t>Biển hiệu và cửa kính trưng bày</t>
  </si>
  <si>
    <t>2.4</t>
  </si>
  <si>
    <t>Hệ thống POS và CNTT</t>
  </si>
  <si>
    <t>3</t>
  </si>
  <si>
    <t>Hàng hóa và nhân sự</t>
  </si>
  <si>
    <t>3.1</t>
  </si>
  <si>
    <t>Nhà cung cấp và đơn hàng đầu tiên</t>
  </si>
  <si>
    <t>3.2</t>
  </si>
  <si>
    <t>Tuyển dụng nhân sự</t>
  </si>
  <si>
    <t>3.3</t>
  </si>
  <si>
    <t>Đào tạo nhân sự</t>
  </si>
  <si>
    <t>3.2; 2.4</t>
  </si>
  <si>
    <t>3.4</t>
  </si>
  <si>
    <t>Nhập hàng và trưng bày</t>
  </si>
  <si>
    <t>2.2; 3.1</t>
  </si>
  <si>
    <t>4</t>
  </si>
  <si>
    <t>Khai trương</t>
  </si>
  <si>
    <t>4.1</t>
  </si>
  <si>
    <t>Khai trương thử</t>
  </si>
  <si>
    <t>3.3; 3.4; 1.4; 2.3</t>
  </si>
  <si>
    <t>4.2</t>
  </si>
  <si>
    <t>Quảng bá khai trương</t>
  </si>
  <si>
    <t>4.3</t>
  </si>
  <si>
    <t>Lễ khai trương</t>
  </si>
  <si>
    <t>1. Nhập ngày bắt đầu dự án vào ô C2: mọi ngày trong kế hoạch dời theo.</t>
  </si>
  <si>
    <t>2. Đổi một thời lượng ở cột D: ngày kết thúc và các tác vụ phụ thuộc được tính lại, bỏ qua thứ Bảy và Chủ nhật.</t>
  </si>
  <si>
    <t>3. Cột Tác vụ trước ghi mã WBS của các tác vụ mà mỗi dòng phụ thuộc vào (SS = bắt đầu-bắt đầu, +10 = độ trễ tính bằng ngày làm việc).</t>
  </si>
  <si>
    <t>4. Các thanh bên phải được vẽ bằng định dạng có điều kiện, mỗi tuần một cột: xanh dương cho tác vụ, màu sẫm cho giai đoạn, vàng kim cho cột mốc.</t>
  </si>
  <si>
    <t>5. Khi thêm một dòng, hãy sao chép công thức từ dòng phía trên và cập nhật tham chiếu đến các tác vụ trước.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</si>
</sst>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vi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vi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3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2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2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  <c r="V4" s="7">
        <f>U4+7</f>
        <v>46426</v>
      </c>
    </row>
    <row r="5" spans="1:22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45</v>
      </c>
      <c r="E5" s="10">
        <f>MAX(E6,E7,E8,E9)</f>
        <v>46388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</row>
    <row r="6" spans="1:22" x14ac:dyDescent="0.25">
      <c r="A6" s="13" t="s">
        <v>12</v>
      </c>
      <c r="B6" s="14" t="s">
        <v>13</v>
      </c>
      <c r="C6" s="15">
        <f>WORKDAY($C$2-1,1)</f>
        <v>46328</v>
      </c>
      <c r="D6" s="13">
        <v>10</v>
      </c>
      <c r="E6" s="15">
        <f>WORKDAY(C6,D6-1)</f>
        <v>46339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</row>
    <row r="7" spans="1:22" x14ac:dyDescent="0.25">
      <c r="A7" s="13" t="s">
        <v>14</v>
      </c>
      <c r="B7" s="14" t="s">
        <v>15</v>
      </c>
      <c r="C7" s="15">
        <f>MAX(WORKDAY($C$2-1,1),WORKDAY(E6,1))</f>
        <v>46342</v>
      </c>
      <c r="D7" s="13">
        <v>15</v>
      </c>
      <c r="E7" s="15">
        <f>WORKDAY(C7,D7-1)</f>
        <v>46360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</row>
    <row r="8" spans="1:22" x14ac:dyDescent="0.25">
      <c r="A8" s="13" t="s">
        <v>16</v>
      </c>
      <c r="B8" s="14" t="s">
        <v>17</v>
      </c>
      <c r="C8" s="15">
        <f>MAX(WORKDAY($C$2-1,1),E7)</f>
        <v>46360</v>
      </c>
      <c r="D8" s="13">
        <v>0</v>
      </c>
      <c r="E8" s="15">
        <f>C8</f>
        <v>46360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</row>
    <row r="9" spans="1:22" x14ac:dyDescent="0.25">
      <c r="A9" s="13" t="s">
        <v>18</v>
      </c>
      <c r="B9" s="14" t="s">
        <v>19</v>
      </c>
      <c r="C9" s="15">
        <f>MAX(WORKDAY($C$2-1,1),WORKDAY(E8,1))</f>
        <v>46363</v>
      </c>
      <c r="D9" s="13">
        <v>20</v>
      </c>
      <c r="E9" s="15">
        <f>WORKDAY(C9,D9-1)</f>
        <v>46388</v>
      </c>
      <c r="F9" s="13" t="s">
        <v>16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</row>
    <row r="10" spans="1:22" x14ac:dyDescent="0.25">
      <c r="A10" s="8" t="s">
        <v>20</v>
      </c>
      <c r="B10" s="9" t="s">
        <v>21</v>
      </c>
      <c r="C10" s="10">
        <f>MIN(C11,C12,C13,C14)</f>
        <v>46363</v>
      </c>
      <c r="D10" s="8">
        <f>NETWORKDAYS(C10,E10)</f>
        <v>33</v>
      </c>
      <c r="E10" s="10">
        <f>MAX(E11,E12,E13,E14)</f>
        <v>46407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</row>
    <row r="11" spans="1:22" x14ac:dyDescent="0.25">
      <c r="A11" s="13" t="s">
        <v>22</v>
      </c>
      <c r="B11" s="14" t="s">
        <v>23</v>
      </c>
      <c r="C11" s="15">
        <f>MAX(WORKDAY($C$2-1,1),WORKDAY(E8,1))</f>
        <v>46363</v>
      </c>
      <c r="D11" s="13">
        <v>10</v>
      </c>
      <c r="E11" s="15">
        <f>WORKDAY(C11,D11-1)</f>
        <v>46374</v>
      </c>
      <c r="F11" s="13" t="s">
        <v>16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</row>
    <row r="12" spans="1:22" x14ac:dyDescent="0.25">
      <c r="A12" s="13" t="s">
        <v>24</v>
      </c>
      <c r="B12" s="14" t="s">
        <v>25</v>
      </c>
      <c r="C12" s="15">
        <f>MAX(WORKDAY($C$2-1,1),WORKDAY(E11,1))</f>
        <v>46377</v>
      </c>
      <c r="D12" s="13">
        <v>20</v>
      </c>
      <c r="E12" s="15">
        <f>WORKDAY(C12,D12-1)</f>
        <v>46402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</row>
    <row r="13" spans="1:22" x14ac:dyDescent="0.25">
      <c r="A13" s="13" t="s">
        <v>26</v>
      </c>
      <c r="B13" s="14" t="s">
        <v>27</v>
      </c>
      <c r="C13" s="15">
        <f>MAX(WORKDAY($C$2-1,1),WORKDAY(E11,1))</f>
        <v>46377</v>
      </c>
      <c r="D13" s="13">
        <v>5</v>
      </c>
      <c r="E13" s="15">
        <f>WORKDAY(C13,D13-1)</f>
        <v>46381</v>
      </c>
      <c r="F13" s="13" t="s">
        <v>22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</row>
    <row r="14" spans="1:22" x14ac:dyDescent="0.25">
      <c r="A14" s="13" t="s">
        <v>28</v>
      </c>
      <c r="B14" s="14" t="s">
        <v>29</v>
      </c>
      <c r="C14" s="15">
        <f>MAX(WORKDAY($C$2-1,1),WORKDAY(E12,1))</f>
        <v>46405</v>
      </c>
      <c r="D14" s="13">
        <v>3</v>
      </c>
      <c r="E14" s="15">
        <f>WORKDAY(C14,D14-1)</f>
        <v>46407</v>
      </c>
      <c r="F14" s="13" t="s">
        <v>24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</row>
    <row r="15" spans="1:22" x14ac:dyDescent="0.25">
      <c r="A15" s="8" t="s">
        <v>30</v>
      </c>
      <c r="B15" s="9" t="s">
        <v>31</v>
      </c>
      <c r="C15" s="10">
        <f>MIN(C16,C17,C18,C19)</f>
        <v>46363</v>
      </c>
      <c r="D15" s="8">
        <f>NETWORKDAYS(C15,E15)</f>
        <v>38</v>
      </c>
      <c r="E15" s="10">
        <f>MAX(E16,E17,E18,E19)</f>
        <v>46414</v>
      </c>
      <c r="F15" s="8"/>
      <c r="G15" s="11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</row>
    <row r="16" spans="1:22" x14ac:dyDescent="0.25">
      <c r="A16" s="13" t="s">
        <v>32</v>
      </c>
      <c r="B16" s="14" t="s">
        <v>33</v>
      </c>
      <c r="C16" s="15">
        <f>MAX(WORKDAY($C$2-1,1),WORKDAY(E8,1))</f>
        <v>46363</v>
      </c>
      <c r="D16" s="13">
        <v>10</v>
      </c>
      <c r="E16" s="15">
        <f>WORKDAY(C16,D16-1)</f>
        <v>46374</v>
      </c>
      <c r="F16" s="13" t="s">
        <v>16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</row>
    <row r="17" spans="1:22" x14ac:dyDescent="0.25">
      <c r="A17" s="13" t="s">
        <v>34</v>
      </c>
      <c r="B17" s="14" t="s">
        <v>35</v>
      </c>
      <c r="C17" s="15">
        <f>MAX(WORKDAY($C$2-1,1),WORKDAY(E8,1))</f>
        <v>46363</v>
      </c>
      <c r="D17" s="13">
        <v>15</v>
      </c>
      <c r="E17" s="15">
        <f>WORKDAY(C17,D17-1)</f>
        <v>46381</v>
      </c>
      <c r="F17" s="13" t="s">
        <v>16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</row>
    <row r="18" spans="1:22" x14ac:dyDescent="0.25">
      <c r="A18" s="13" t="s">
        <v>36</v>
      </c>
      <c r="B18" s="14" t="s">
        <v>37</v>
      </c>
      <c r="C18" s="15">
        <f>MAX(WORKDAY($C$2-1,1),WORKDAY(E17,1),WORKDAY(E14,1))</f>
        <v>46408</v>
      </c>
      <c r="D18" s="13">
        <v>5</v>
      </c>
      <c r="E18" s="15">
        <f>WORKDAY(C18,D18-1)</f>
        <v>46414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</row>
    <row r="19" spans="1:22" x14ac:dyDescent="0.25">
      <c r="A19" s="13" t="s">
        <v>39</v>
      </c>
      <c r="B19" s="14" t="s">
        <v>40</v>
      </c>
      <c r="C19" s="15">
        <f>MAX(WORKDAY($C$2-1,1),WORKDAY(E12,1),WORKDAY(E16,1))</f>
        <v>46405</v>
      </c>
      <c r="D19" s="13">
        <v>3</v>
      </c>
      <c r="E19" s="15">
        <f>WORKDAY(C19,D19-1)</f>
        <v>46407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</row>
    <row r="20" spans="1:22" x14ac:dyDescent="0.25">
      <c r="A20" s="8" t="s">
        <v>42</v>
      </c>
      <c r="B20" s="9" t="s">
        <v>43</v>
      </c>
      <c r="C20" s="10">
        <f>MIN(C21,C22,C23)</f>
        <v>46414</v>
      </c>
      <c r="D20" s="8">
        <f>NETWORKDAYS(C20,E20)</f>
        <v>6</v>
      </c>
      <c r="E20" s="10">
        <f>MAX(E21,E22,E23)</f>
        <v>46421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</row>
    <row r="21" spans="1:22" x14ac:dyDescent="0.25">
      <c r="A21" s="13" t="s">
        <v>44</v>
      </c>
      <c r="B21" s="14" t="s">
        <v>45</v>
      </c>
      <c r="C21" s="15">
        <f>MAX(WORKDAY($C$2-1,1),E18,E19,E9,E13)</f>
        <v>46414</v>
      </c>
      <c r="D21" s="13">
        <v>0</v>
      </c>
      <c r="E21" s="15">
        <f>C21</f>
        <v>46414</v>
      </c>
      <c r="F21" s="13" t="s">
        <v>46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</row>
    <row r="22" spans="1:22" x14ac:dyDescent="0.25">
      <c r="A22" s="13" t="s">
        <v>47</v>
      </c>
      <c r="B22" s="14" t="s">
        <v>48</v>
      </c>
      <c r="C22" s="15">
        <f>MAX(WORKDAY($C$2-1,1),WORKDAY(E21,1))</f>
        <v>46415</v>
      </c>
      <c r="D22" s="13">
        <v>5</v>
      </c>
      <c r="E22" s="15">
        <f>WORKDAY(C22,D22-1)</f>
        <v>46421</v>
      </c>
      <c r="F22" s="13" t="s">
        <v>44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</row>
    <row r="23" spans="1:22" x14ac:dyDescent="0.25">
      <c r="A23" s="13" t="s">
        <v>49</v>
      </c>
      <c r="B23" s="14" t="s">
        <v>50</v>
      </c>
      <c r="C23" s="15">
        <f>MAX(WORKDAY($C$2-1,1),E22)</f>
        <v>46421</v>
      </c>
      <c r="D23" s="13">
        <v>0</v>
      </c>
      <c r="E23" s="15">
        <f>C23</f>
        <v>46421</v>
      </c>
      <c r="F23" s="13" t="s">
        <v>47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</row>
  </sheetData>
  <mergeCells count="2">
    <mergeCell ref="A1:G1"/>
    <mergeCell ref="A3:G3"/>
  </mergeCells>
  <conditionalFormatting sqref="H5:V23">
    <cfRule type="expression" dxfId="0" priority="1">
      <formula>AND($D5=0,$C5&gt;=H$4,$C5&lt;H$4+7)</formula>
    </cfRule>
  </conditionalFormatting>
  <conditionalFormatting sqref="H5:V5">
    <cfRule type="expression" dxfId="1" priority="2">
      <formula>AND($C5&lt;=H$4+4,$E5&gt;=H$4)</formula>
    </cfRule>
  </conditionalFormatting>
  <conditionalFormatting sqref="H10:V10">
    <cfRule type="expression" dxfId="2" priority="2">
      <formula>AND($C10&lt;=H$4+4,$E10&gt;=H$4)</formula>
    </cfRule>
  </conditionalFormatting>
  <conditionalFormatting sqref="H15:V15">
    <cfRule type="expression" dxfId="3" priority="2">
      <formula>AND($C15&lt;=H$4+4,$E15&gt;=H$4)</formula>
    </cfRule>
  </conditionalFormatting>
  <conditionalFormatting sqref="H20:V20">
    <cfRule type="expression" dxfId="4" priority="2">
      <formula>AND($C20&lt;=H$4+4,$E20&gt;=H$4)</formula>
    </cfRule>
  </conditionalFormatting>
  <conditionalFormatting sqref="H5:V23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51</v>
      </c>
    </row>
    <row r="4" spans="1:1" x14ac:dyDescent="0.25">
      <c r="A4" s="18" t="s">
        <v>52</v>
      </c>
    </row>
    <row r="5" spans="1:1" x14ac:dyDescent="0.25">
      <c r="A5" s="18" t="s">
        <v>53</v>
      </c>
    </row>
    <row r="6" spans="1:1" x14ac:dyDescent="0.25">
      <c r="A6" s="18" t="s">
        <v>54</v>
      </c>
    </row>
    <row r="7" spans="1:1" x14ac:dyDescent="0.25">
      <c r="A7" s="18" t="s">
        <v>55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Sơ đồ Gantt</vt:lpstr>
      <vt:lpstr>Hướng dẫn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Khai trương cửa hàng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