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甘特图" state="visible" r:id="rId4"/>
    <sheet sheetId="2" name="使用说明" state="visible" r:id="rId5"/>
  </sheets>
  <calcPr calcId="171027"/>
</workbook>
</file>

<file path=xl/sharedStrings.xml><?xml version="1.0" encoding="utf-8"?>
<sst xmlns="http://schemas.openxmlformats.org/spreadsheetml/2006/main" count="71" uniqueCount="58">
  <si>
    <t>ERP/CRM实施</t>
  </si>
  <si>
    <t>项目开始日期</t>
  </si>
  <si>
    <t>Planitude 免费模板 · planitude.app</t>
  </si>
  <si>
    <t>WBS</t>
  </si>
  <si>
    <t>任务</t>
  </si>
  <si>
    <t>开始</t>
  </si>
  <si>
    <t>工期（工作日）</t>
  </si>
  <si>
    <t>完成</t>
  </si>
  <si>
    <t>前置任务</t>
  </si>
  <si>
    <t>完成百分比</t>
  </si>
  <si>
    <t>1</t>
  </si>
  <si>
    <t>选型</t>
  </si>
  <si>
    <t>1.1</t>
  </si>
  <si>
    <t>需求收集</t>
  </si>
  <si>
    <t>1.2</t>
  </si>
  <si>
    <t>供应商选型</t>
  </si>
  <si>
    <t>1.3</t>
  </si>
  <si>
    <t>合同签署</t>
  </si>
  <si>
    <t>2</t>
  </si>
  <si>
    <t>分析与设计</t>
  </si>
  <si>
    <t>2.1</t>
  </si>
  <si>
    <t>业务流程分析</t>
  </si>
  <si>
    <t>2.2</t>
  </si>
  <si>
    <t>方案设计</t>
  </si>
  <si>
    <t>2.3</t>
  </si>
  <si>
    <t>设计签字确认</t>
  </si>
  <si>
    <t>3</t>
  </si>
  <si>
    <t>实施</t>
  </si>
  <si>
    <t>3.1</t>
  </si>
  <si>
    <t>系统配置</t>
  </si>
  <si>
    <t>3.2</t>
  </si>
  <si>
    <t>系统集成</t>
  </si>
  <si>
    <t>3.3</t>
  </si>
  <si>
    <t>数据迁移</t>
  </si>
  <si>
    <t>4</t>
  </si>
  <si>
    <t>测试与培训</t>
  </si>
  <si>
    <t>4.1</t>
  </si>
  <si>
    <t>系统测试</t>
  </si>
  <si>
    <t>3.1; 3.2</t>
  </si>
  <si>
    <t>4.2</t>
  </si>
  <si>
    <t>用户验收测试</t>
  </si>
  <si>
    <t>4.1; 3.3</t>
  </si>
  <si>
    <t>4.3</t>
  </si>
  <si>
    <t>用户培训</t>
  </si>
  <si>
    <t>5</t>
  </si>
  <si>
    <t>上线</t>
  </si>
  <si>
    <t>5.1</t>
  </si>
  <si>
    <t>正式上线</t>
  </si>
  <si>
    <t>4.2; 4.3</t>
  </si>
  <si>
    <t>5.2</t>
  </si>
  <si>
    <t>上线后重点支持</t>
  </si>
  <si>
    <t>5.3</t>
  </si>
  <si>
    <t>项目收尾</t>
  </si>
  <si>
    <t>1. 在单元格 C2 中输入项目开始日期：计划中的所有日期都会随之移动。</t>
  </si>
  <si>
    <t>2. 修改 D 列中的工期：完成日期以及依赖它的任务会重新计算，并跳过周六和周日。</t>
  </si>
  <si>
    <t>3. “前置任务”列填写每一行所依赖任务的 WBS 编码（SS = 开始-开始，+10 = 以工作日计的延隔时间）。</t>
  </si>
  <si>
    <t>4. 右侧的条形由条件格式绘制，每周一列：任务为蓝色，阶段为深色，里程碑为金色。</t>
  </si>
  <si>
    <t>5. 添加行时，请复制上一行的公式，并更新对前置任务的引用。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</si>
</sst>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zh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zh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</row>
    <row r="5" spans="1:28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25</v>
      </c>
      <c r="E5" s="10">
        <f>MAX(E6,E7,E8)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x14ac:dyDescent="0.25">
      <c r="A9" s="8" t="s">
        <v>18</v>
      </c>
      <c r="B9" s="9" t="s">
        <v>19</v>
      </c>
      <c r="C9" s="10">
        <f>MIN(C10,C11,C12)</f>
        <v>46363</v>
      </c>
      <c r="D9" s="8">
        <f>NETWORKDAYS(C9,E9)</f>
        <v>20</v>
      </c>
      <c r="E9" s="10">
        <f>MAX(E10,E11,E12)</f>
        <v>46388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x14ac:dyDescent="0.25">
      <c r="A10" s="13" t="s">
        <v>20</v>
      </c>
      <c r="B10" s="14" t="s">
        <v>21</v>
      </c>
      <c r="C10" s="15">
        <f>MAX(WORKDAY($C$2-1,1),WORKDAY(E8,1))</f>
        <v>46363</v>
      </c>
      <c r="D10" s="13">
        <v>10</v>
      </c>
      <c r="E10" s="15">
        <f>WORKDAY(C10,D10-1)</f>
        <v>46374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x14ac:dyDescent="0.25">
      <c r="A11" s="13" t="s">
        <v>22</v>
      </c>
      <c r="B11" s="14" t="s">
        <v>23</v>
      </c>
      <c r="C11" s="15">
        <f>MAX(WORKDAY($C$2-1,1),WORKDAY(E10,1))</f>
        <v>46377</v>
      </c>
      <c r="D11" s="13">
        <v>10</v>
      </c>
      <c r="E11" s="15">
        <f>WORKDAY(C11,D11-1)</f>
        <v>46388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x14ac:dyDescent="0.25">
      <c r="A12" s="13" t="s">
        <v>24</v>
      </c>
      <c r="B12" s="14" t="s">
        <v>25</v>
      </c>
      <c r="C12" s="15">
        <f>MAX(WORKDAY($C$2-1,1),E11)</f>
        <v>46388</v>
      </c>
      <c r="D12" s="13">
        <v>0</v>
      </c>
      <c r="E12" s="15">
        <f>C12</f>
        <v>46388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x14ac:dyDescent="0.25">
      <c r="A13" s="8" t="s">
        <v>26</v>
      </c>
      <c r="B13" s="9" t="s">
        <v>27</v>
      </c>
      <c r="C13" s="10">
        <f>MIN(C14,C15,C16)</f>
        <v>46391</v>
      </c>
      <c r="D13" s="8">
        <f>NETWORKDAYS(C13,E13)</f>
        <v>30</v>
      </c>
      <c r="E13" s="10">
        <f>MAX(E14,E15,E16)</f>
        <v>46430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x14ac:dyDescent="0.25">
      <c r="A14" s="13" t="s">
        <v>28</v>
      </c>
      <c r="B14" s="14" t="s">
        <v>29</v>
      </c>
      <c r="C14" s="15">
        <f>MAX(WORKDAY($C$2-1,1),WORKDAY(E12,1))</f>
        <v>46391</v>
      </c>
      <c r="D14" s="13">
        <v>20</v>
      </c>
      <c r="E14" s="15">
        <f>WORKDAY(C14,D14-1)</f>
        <v>46416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x14ac:dyDescent="0.25">
      <c r="A15" s="13" t="s">
        <v>30</v>
      </c>
      <c r="B15" s="14" t="s">
        <v>31</v>
      </c>
      <c r="C15" s="15">
        <f>MAX(WORKDAY($C$2-1,1),WORKDAY(E12,1))</f>
        <v>46391</v>
      </c>
      <c r="D15" s="13">
        <v>15</v>
      </c>
      <c r="E15" s="15">
        <f>WORKDAY(C15,D15-1)</f>
        <v>46409</v>
      </c>
      <c r="F15" s="13" t="s">
        <v>24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x14ac:dyDescent="0.25">
      <c r="A16" s="13" t="s">
        <v>32</v>
      </c>
      <c r="B16" s="14" t="s">
        <v>33</v>
      </c>
      <c r="C16" s="15">
        <f>MAX(WORKDAY($C$2-1,1),WORKDAY(E14,1))</f>
        <v>46419</v>
      </c>
      <c r="D16" s="13">
        <v>10</v>
      </c>
      <c r="E16" s="15">
        <f>WORKDAY(C16,D16-1)</f>
        <v>46430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x14ac:dyDescent="0.25">
      <c r="A17" s="8" t="s">
        <v>34</v>
      </c>
      <c r="B17" s="9" t="s">
        <v>35</v>
      </c>
      <c r="C17" s="10">
        <f>MIN(C18,C19,C20)</f>
        <v>46419</v>
      </c>
      <c r="D17" s="8">
        <f>NETWORKDAYS(C17,E17)</f>
        <v>20</v>
      </c>
      <c r="E17" s="10">
        <f>MAX(E18,E19,E20)</f>
        <v>46444</v>
      </c>
      <c r="F17" s="8"/>
      <c r="G17" s="11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x14ac:dyDescent="0.25">
      <c r="A18" s="13" t="s">
        <v>36</v>
      </c>
      <c r="B18" s="14" t="s">
        <v>37</v>
      </c>
      <c r="C18" s="15">
        <f>MAX(WORKDAY($C$2-1,1),WORKDAY(E14,1),WORKDAY(E15,1))</f>
        <v>46419</v>
      </c>
      <c r="D18" s="13">
        <v>10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x14ac:dyDescent="0.25">
      <c r="A20" s="13" t="s">
        <v>42</v>
      </c>
      <c r="B20" s="14" t="s">
        <v>43</v>
      </c>
      <c r="C20" s="15">
        <f>MAX(WORKDAY($C$2-1,1),WORKDAY(E18,1))</f>
        <v>46433</v>
      </c>
      <c r="D20" s="13">
        <v>5</v>
      </c>
      <c r="E20" s="15">
        <f>WORKDAY(C20,D20-1)</f>
        <v>46437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x14ac:dyDescent="0.25">
      <c r="A21" s="8" t="s">
        <v>44</v>
      </c>
      <c r="B21" s="9" t="s">
        <v>45</v>
      </c>
      <c r="C21" s="10">
        <f>MIN(C22,C23,C24)</f>
        <v>46444</v>
      </c>
      <c r="D21" s="8">
        <f>NETWORKDAYS(C21,E21)</f>
        <v>13</v>
      </c>
      <c r="E21" s="10">
        <f>MAX(E22,E23,E24)</f>
        <v>46462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 x14ac:dyDescent="0.25">
      <c r="A22" s="13" t="s">
        <v>46</v>
      </c>
      <c r="B22" s="14" t="s">
        <v>47</v>
      </c>
      <c r="C22" s="15">
        <f>MAX(WORKDAY($C$2-1,1),E19,E20)</f>
        <v>46444</v>
      </c>
      <c r="D22" s="13">
        <v>0</v>
      </c>
      <c r="E22" s="15">
        <f>C22</f>
        <v>46444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 x14ac:dyDescent="0.25">
      <c r="A23" s="13" t="s">
        <v>49</v>
      </c>
      <c r="B23" s="14" t="s">
        <v>50</v>
      </c>
      <c r="C23" s="15">
        <f>MAX(WORKDAY($C$2-1,1),WORKDAY(E22,1))</f>
        <v>46447</v>
      </c>
      <c r="D23" s="13">
        <v>10</v>
      </c>
      <c r="E23" s="15">
        <f>WORKDAY(C23,D23-1)</f>
        <v>46458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x14ac:dyDescent="0.25">
      <c r="A24" s="13" t="s">
        <v>51</v>
      </c>
      <c r="B24" s="14" t="s">
        <v>52</v>
      </c>
      <c r="C24" s="15">
        <f>MAX(WORKDAY($C$2-1,1),WORKDAY(E23,1))</f>
        <v>46461</v>
      </c>
      <c r="D24" s="13">
        <v>2</v>
      </c>
      <c r="E24" s="15">
        <f>WORKDAY(C24,D24-1)</f>
        <v>46462</v>
      </c>
      <c r="F24" s="13" t="s">
        <v>49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</sheetData>
  <mergeCells count="2">
    <mergeCell ref="A1:G1"/>
    <mergeCell ref="A3:G3"/>
  </mergeCells>
  <conditionalFormatting sqref="H5:AB24">
    <cfRule type="expression" dxfId="0" priority="1">
      <formula>AND($D5=0,$C5&gt;=H$4,$C5&lt;H$4+7)</formula>
    </cfRule>
  </conditionalFormatting>
  <conditionalFormatting sqref="H5:AB5">
    <cfRule type="expression" dxfId="1" priority="2">
      <formula>AND($C5&lt;=H$4+4,$E5&gt;=H$4)</formula>
    </cfRule>
  </conditionalFormatting>
  <conditionalFormatting sqref="H9:AB9">
    <cfRule type="expression" dxfId="2" priority="2">
      <formula>AND($C9&lt;=H$4+4,$E9&gt;=H$4)</formula>
    </cfRule>
  </conditionalFormatting>
  <conditionalFormatting sqref="H13:AB13">
    <cfRule type="expression" dxfId="3" priority="2">
      <formula>AND($C13&lt;=H$4+4,$E13&gt;=H$4)</formula>
    </cfRule>
  </conditionalFormatting>
  <conditionalFormatting sqref="H17:AB17">
    <cfRule type="expression" dxfId="4" priority="2">
      <formula>AND($C17&lt;=H$4+4,$E17&gt;=H$4)</formula>
    </cfRule>
  </conditionalFormatting>
  <conditionalFormatting sqref="H21:AB21">
    <cfRule type="expression" dxfId="5" priority="2">
      <formula>AND($C21&lt;=H$4+4,$E21&gt;=H$4)</formula>
    </cfRule>
  </conditionalFormatting>
  <conditionalFormatting sqref="H5:AB24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53</v>
      </c>
    </row>
    <row r="4" spans="1:1" x14ac:dyDescent="0.25">
      <c r="A4" s="18" t="s">
        <v>54</v>
      </c>
    </row>
    <row r="5" spans="1:1" x14ac:dyDescent="0.25">
      <c r="A5" s="18" t="s">
        <v>55</v>
      </c>
    </row>
    <row r="6" spans="1:1" x14ac:dyDescent="0.25">
      <c r="A6" s="18" t="s">
        <v>56</v>
      </c>
    </row>
    <row r="7" spans="1:1" x14ac:dyDescent="0.25">
      <c r="A7" s="18" t="s">
        <v>57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甘特图</vt:lpstr>
      <vt:lpstr>使用说明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ERP/CRM实施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